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 codeName="{80610A8E-5010-04F8-B4C4-4C4527662162}"/>
  <workbookPr showInkAnnotation="0" codeName="ThisWorkbook"/>
  <bookViews>
    <workbookView xWindow="-120" yWindow="-120" windowWidth="20730" windowHeight="11760" tabRatio="898" firstSheet="4" activeTab="12"/>
  </bookViews>
  <sheets>
    <sheet name="Journée 1" sheetId="1" r:id="rId1"/>
    <sheet name="Bilan Journée 1" sheetId="12" r:id="rId2"/>
    <sheet name="Journée 2" sheetId="14" r:id="rId3"/>
    <sheet name="Bilan Journée 2" sheetId="15" r:id="rId4"/>
    <sheet name="Journée 3" sheetId="16" r:id="rId5"/>
    <sheet name="Bilan Journée 3" sheetId="17" r:id="rId6"/>
    <sheet name="Journée 4" sheetId="18" r:id="rId7"/>
    <sheet name="Bilan Journée 4" sheetId="19" r:id="rId8"/>
    <sheet name="Journée 5" sheetId="20" r:id="rId9"/>
    <sheet name="Bilan Journée 5" sheetId="21" r:id="rId10"/>
    <sheet name="Journée 6" sheetId="22" r:id="rId11"/>
    <sheet name="Bilan Journée 6" sheetId="24" r:id="rId12"/>
    <sheet name="Bilan Général" sheetId="13" r:id="rId13"/>
    <sheet name="Planning  Global" sheetId="25" r:id="rId14"/>
    <sheet name=" Planning Journée" sheetId="27" r:id="rId15"/>
  </sheets>
  <definedNames>
    <definedName name="_xlnm.Print_Area" localSheetId="14">' Planning Journée'!$A$1:$V$26</definedName>
    <definedName name="_xlnm.Print_Area" localSheetId="1">'Bilan Journée 1'!$A$1:$J$45</definedName>
    <definedName name="_xlnm.Print_Area" localSheetId="3">'Bilan Journée 2'!$A$1:$J$45</definedName>
    <definedName name="_xlnm.Print_Area" localSheetId="5">'Bilan Journée 3'!$A$1:$J$45</definedName>
    <definedName name="_xlnm.Print_Area" localSheetId="7">'Bilan Journée 4'!$A$1:$J$45</definedName>
    <definedName name="_xlnm.Print_Area" localSheetId="9">'Bilan Journée 5'!$A$1:$J$45</definedName>
    <definedName name="_xlnm.Print_Area" localSheetId="11">'Bilan Journée 6'!$A$1:$J$45</definedName>
    <definedName name="_xlnm.Print_Area" localSheetId="13">'Planning  Global'!$A$1:$M$26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16"/>
  <c r="W21"/>
  <c r="W22"/>
  <c r="W23"/>
  <c r="W24"/>
  <c r="W25"/>
  <c r="W20" i="14"/>
  <c r="W21"/>
  <c r="W22"/>
  <c r="W23"/>
  <c r="W24"/>
  <c r="W25"/>
  <c r="W20" i="1" l="1"/>
  <c r="W21"/>
  <c r="W22"/>
  <c r="W23"/>
  <c r="W24"/>
  <c r="W25"/>
  <c r="W20" i="22" l="1"/>
  <c r="W21"/>
  <c r="W22"/>
  <c r="W23"/>
  <c r="W24"/>
  <c r="W25"/>
  <c r="W20" i="20"/>
  <c r="W21"/>
  <c r="W22"/>
  <c r="W23"/>
  <c r="W24"/>
  <c r="W25"/>
  <c r="W20" i="18"/>
  <c r="W21"/>
  <c r="W22"/>
  <c r="W23"/>
  <c r="W24"/>
  <c r="W25"/>
  <c r="L4" i="1" l="1"/>
  <c r="L5"/>
  <c r="B19" i="12" l="1"/>
  <c r="B5"/>
  <c r="H36"/>
  <c r="H22"/>
  <c r="H15"/>
  <c r="H8"/>
  <c r="H1"/>
  <c r="L25" i="22" l="1"/>
  <c r="F33" i="24" s="1"/>
  <c r="L24" i="22"/>
  <c r="F26" i="24" s="1"/>
  <c r="L23" i="22"/>
  <c r="F12" i="24" s="1"/>
  <c r="L22" i="22"/>
  <c r="F19" i="24" s="1"/>
  <c r="L21" i="22"/>
  <c r="F40" i="24" s="1"/>
  <c r="L20" i="22"/>
  <c r="F5" i="24" s="1"/>
  <c r="X17" i="22"/>
  <c r="E40" i="24" s="1"/>
  <c r="L17" i="22"/>
  <c r="D33" i="24" s="1"/>
  <c r="X16" i="22"/>
  <c r="E12" i="24" s="1"/>
  <c r="L16" i="22"/>
  <c r="D40" i="24" s="1"/>
  <c r="X15" i="22"/>
  <c r="E19" i="24" s="1"/>
  <c r="L15" i="22"/>
  <c r="D26" i="24" s="1"/>
  <c r="X14" i="22"/>
  <c r="E33" i="24" s="1"/>
  <c r="L14" i="22"/>
  <c r="D19" i="24" s="1"/>
  <c r="X13" i="22"/>
  <c r="E5" i="24" s="1"/>
  <c r="L13" i="22"/>
  <c r="D12" i="24" s="1"/>
  <c r="X12" i="22"/>
  <c r="E26" i="24" s="1"/>
  <c r="L12" i="22"/>
  <c r="D5" i="24" s="1"/>
  <c r="X9" i="22"/>
  <c r="L9"/>
  <c r="X8"/>
  <c r="C26" i="24" s="1"/>
  <c r="L8" i="22"/>
  <c r="X7"/>
  <c r="C19" i="24" s="1"/>
  <c r="L7" i="22"/>
  <c r="X6"/>
  <c r="C40" i="24" s="1"/>
  <c r="L6" i="22"/>
  <c r="X5"/>
  <c r="C5" i="24" s="1"/>
  <c r="L5" i="22"/>
  <c r="X4"/>
  <c r="C33" i="24" s="1"/>
  <c r="L4" i="22"/>
  <c r="L25" i="20"/>
  <c r="F40" i="21" s="1"/>
  <c r="L24" i="20"/>
  <c r="F26" i="21" s="1"/>
  <c r="L23" i="20"/>
  <c r="F12" i="21" s="1"/>
  <c r="L22" i="20"/>
  <c r="F33" i="21" s="1"/>
  <c r="L21" i="20"/>
  <c r="F19" i="21" s="1"/>
  <c r="L20" i="20"/>
  <c r="F5" i="21" s="1"/>
  <c r="X17" i="20"/>
  <c r="E26" i="21" s="1"/>
  <c r="L17" i="20"/>
  <c r="D12" i="21" s="1"/>
  <c r="X16" i="20"/>
  <c r="E33" i="21" s="1"/>
  <c r="L16" i="20"/>
  <c r="D40" i="21" s="1"/>
  <c r="X15" i="20"/>
  <c r="E19" i="21" s="1"/>
  <c r="L15" i="20"/>
  <c r="D33" i="21" s="1"/>
  <c r="X14" i="20"/>
  <c r="E12" i="21" s="1"/>
  <c r="L14" i="20"/>
  <c r="D19" i="21" s="1"/>
  <c r="X13" i="20"/>
  <c r="E5" i="21" s="1"/>
  <c r="L13" i="20"/>
  <c r="D26" i="21" s="1"/>
  <c r="X12" i="20"/>
  <c r="E40" i="21" s="1"/>
  <c r="L12" i="20"/>
  <c r="D5" i="21" s="1"/>
  <c r="X9" i="20"/>
  <c r="C40" i="21" s="1"/>
  <c r="L9" i="20"/>
  <c r="X8"/>
  <c r="C33" i="21" s="1"/>
  <c r="L8" i="20"/>
  <c r="X7"/>
  <c r="C19" i="21" s="1"/>
  <c r="L7" i="20"/>
  <c r="X6"/>
  <c r="C26" i="21" s="1"/>
  <c r="L6" i="20"/>
  <c r="X5"/>
  <c r="C5" i="21" s="1"/>
  <c r="L5" i="20"/>
  <c r="X4"/>
  <c r="C12" i="21" s="1"/>
  <c r="L4" i="20"/>
  <c r="L25" i="18"/>
  <c r="F26" i="19" s="1"/>
  <c r="L24" i="18"/>
  <c r="F12" i="19" s="1"/>
  <c r="L23" i="18"/>
  <c r="F40" i="19" s="1"/>
  <c r="L22" i="18"/>
  <c r="F19" i="19" s="1"/>
  <c r="L21" i="18"/>
  <c r="F33" i="19" s="1"/>
  <c r="L20" i="18"/>
  <c r="F5" i="19" s="1"/>
  <c r="X17" i="18"/>
  <c r="E40" i="19" s="1"/>
  <c r="L17" i="18"/>
  <c r="D26" i="19" s="1"/>
  <c r="X16" i="18"/>
  <c r="E26" i="19" s="1"/>
  <c r="L16" i="18"/>
  <c r="D33" i="19" s="1"/>
  <c r="X15" i="18"/>
  <c r="E12" i="19" s="1"/>
  <c r="L15" i="18"/>
  <c r="X14"/>
  <c r="E33" i="19" s="1"/>
  <c r="L14" i="18"/>
  <c r="D12" i="19" s="1"/>
  <c r="X13" i="18"/>
  <c r="E19" i="19" s="1"/>
  <c r="L13" i="18"/>
  <c r="D5" i="19" s="1"/>
  <c r="X12" i="18"/>
  <c r="E5" i="19" s="1"/>
  <c r="L12" i="18"/>
  <c r="X9"/>
  <c r="C12" i="19" s="1"/>
  <c r="L9" i="18"/>
  <c r="X8"/>
  <c r="C40" i="19" s="1"/>
  <c r="L8" i="18"/>
  <c r="X7"/>
  <c r="C33" i="19" s="1"/>
  <c r="L7" i="18"/>
  <c r="X6"/>
  <c r="L6"/>
  <c r="X5"/>
  <c r="C26" i="19" s="1"/>
  <c r="L5" i="18"/>
  <c r="X4"/>
  <c r="C5" i="19" s="1"/>
  <c r="L4" i="18"/>
  <c r="L25" i="16"/>
  <c r="F33" i="17" s="1"/>
  <c r="L24" i="16"/>
  <c r="F40" i="17" s="1"/>
  <c r="L23" i="16"/>
  <c r="F26" i="17" s="1"/>
  <c r="L22" i="16"/>
  <c r="F19" i="17" s="1"/>
  <c r="L21" i="16"/>
  <c r="F12" i="17" s="1"/>
  <c r="L20" i="16"/>
  <c r="X17"/>
  <c r="E12" i="17" s="1"/>
  <c r="L17" i="16"/>
  <c r="D26" i="17" s="1"/>
  <c r="X16" i="16"/>
  <c r="E26" i="17" s="1"/>
  <c r="L16" i="16"/>
  <c r="D40" i="17" s="1"/>
  <c r="X15" i="16"/>
  <c r="E19" i="17" s="1"/>
  <c r="L15" i="16"/>
  <c r="D33" i="17" s="1"/>
  <c r="X14" i="16"/>
  <c r="E40" i="17" s="1"/>
  <c r="L14" i="16"/>
  <c r="D12" i="17" s="1"/>
  <c r="X13" i="16"/>
  <c r="E5" i="17" s="1"/>
  <c r="L13" i="16"/>
  <c r="D5" i="17" s="1"/>
  <c r="X12" i="16"/>
  <c r="E33" i="17" s="1"/>
  <c r="L12" i="16"/>
  <c r="D19" i="17" s="1"/>
  <c r="X9" i="16"/>
  <c r="C33" i="17" s="1"/>
  <c r="L9" i="16"/>
  <c r="X8"/>
  <c r="L8"/>
  <c r="X7"/>
  <c r="C12" i="17" s="1"/>
  <c r="L7" i="16"/>
  <c r="X6"/>
  <c r="L6"/>
  <c r="X5"/>
  <c r="C40" i="17" s="1"/>
  <c r="L5" i="16"/>
  <c r="X4"/>
  <c r="C5" i="17" s="1"/>
  <c r="L4" i="16"/>
  <c r="S21" i="18" l="1"/>
  <c r="S22" i="16"/>
  <c r="S25" i="18"/>
  <c r="B40" i="19"/>
  <c r="I33" i="17"/>
  <c r="C26"/>
  <c r="I26" s="1"/>
  <c r="B26"/>
  <c r="S23" i="16"/>
  <c r="S20" i="18"/>
  <c r="C19" i="17"/>
  <c r="B19"/>
  <c r="B26" i="19"/>
  <c r="S23" i="18"/>
  <c r="B33" i="19"/>
  <c r="S24" i="18"/>
  <c r="D19" i="19"/>
  <c r="D40"/>
  <c r="I40" s="1"/>
  <c r="B33" i="21"/>
  <c r="S24" i="20"/>
  <c r="B40" i="21"/>
  <c r="A38" s="1"/>
  <c r="F45" s="1"/>
  <c r="G10" i="13" s="1"/>
  <c r="S25" i="20"/>
  <c r="B26" i="21"/>
  <c r="S23" i="20"/>
  <c r="B19" i="24"/>
  <c r="S22" i="22"/>
  <c r="S21"/>
  <c r="B40" i="24"/>
  <c r="S25" i="22"/>
  <c r="S21" i="16"/>
  <c r="S20"/>
  <c r="B40" i="17"/>
  <c r="S25" i="16"/>
  <c r="B33" i="17"/>
  <c r="S24" i="16"/>
  <c r="S22" i="18"/>
  <c r="S20" i="20"/>
  <c r="B19" i="21"/>
  <c r="S22" i="20"/>
  <c r="S21"/>
  <c r="S20" i="22"/>
  <c r="S24"/>
  <c r="B33" i="24"/>
  <c r="J33" s="1"/>
  <c r="S23" i="22"/>
  <c r="B26" i="24"/>
  <c r="I40" i="21"/>
  <c r="I12" i="17"/>
  <c r="C12" i="24"/>
  <c r="I12" s="1"/>
  <c r="H26"/>
  <c r="B5"/>
  <c r="J5" s="1"/>
  <c r="B12"/>
  <c r="H12" s="1"/>
  <c r="I33"/>
  <c r="I26"/>
  <c r="I5"/>
  <c r="I5" i="21"/>
  <c r="I12"/>
  <c r="B5"/>
  <c r="I12" i="19"/>
  <c r="I26"/>
  <c r="I5"/>
  <c r="C19"/>
  <c r="I19" i="21"/>
  <c r="B12"/>
  <c r="B12" i="19"/>
  <c r="B19"/>
  <c r="B5"/>
  <c r="B12" i="17"/>
  <c r="B5"/>
  <c r="F5"/>
  <c r="I5" s="1"/>
  <c r="J12" i="24" l="1"/>
  <c r="H5"/>
  <c r="H33"/>
  <c r="J26"/>
  <c r="J40"/>
  <c r="H40"/>
  <c r="I40"/>
  <c r="J26" i="21"/>
  <c r="H26"/>
  <c r="I26"/>
  <c r="J33"/>
  <c r="H33"/>
  <c r="I33"/>
  <c r="J12"/>
  <c r="H12"/>
  <c r="H19"/>
  <c r="J19"/>
  <c r="J40"/>
  <c r="H40"/>
  <c r="H5"/>
  <c r="J5"/>
  <c r="J19" i="19"/>
  <c r="I19"/>
  <c r="H19"/>
  <c r="J40"/>
  <c r="H40"/>
  <c r="H26"/>
  <c r="J26"/>
  <c r="H5"/>
  <c r="J5"/>
  <c r="H12"/>
  <c r="J12"/>
  <c r="J33"/>
  <c r="I33"/>
  <c r="H33"/>
  <c r="J19" i="17"/>
  <c r="I19"/>
  <c r="H19"/>
  <c r="J12"/>
  <c r="H12"/>
  <c r="J26"/>
  <c r="H26"/>
  <c r="J5"/>
  <c r="H5"/>
  <c r="J33"/>
  <c r="H33"/>
  <c r="H40"/>
  <c r="J40"/>
  <c r="I40"/>
  <c r="L25" i="14"/>
  <c r="F40" i="15" s="1"/>
  <c r="L24" i="14"/>
  <c r="L23"/>
  <c r="F19" i="15" s="1"/>
  <c r="L22" i="14"/>
  <c r="F33" i="15" s="1"/>
  <c r="L21" i="14"/>
  <c r="L20"/>
  <c r="F26" i="15" s="1"/>
  <c r="X17" i="14"/>
  <c r="E33" i="15" s="1"/>
  <c r="L17" i="14"/>
  <c r="X16"/>
  <c r="E40" i="15" s="1"/>
  <c r="L16" i="14"/>
  <c r="D26" i="15" s="1"/>
  <c r="X15" i="14"/>
  <c r="E26" i="15" s="1"/>
  <c r="L15" i="14"/>
  <c r="D19" i="15" s="1"/>
  <c r="X14" i="14"/>
  <c r="E19" i="15" s="1"/>
  <c r="L14" i="14"/>
  <c r="D40" i="15" s="1"/>
  <c r="X13" i="14"/>
  <c r="L13"/>
  <c r="X12"/>
  <c r="L12"/>
  <c r="D33" i="15" s="1"/>
  <c r="X9" i="14"/>
  <c r="C26" i="15" s="1"/>
  <c r="L9" i="14"/>
  <c r="X8"/>
  <c r="C40" i="15" s="1"/>
  <c r="L8" i="14"/>
  <c r="X7"/>
  <c r="C33" i="15" s="1"/>
  <c r="L7" i="14"/>
  <c r="X6"/>
  <c r="L6"/>
  <c r="X5"/>
  <c r="L5"/>
  <c r="X4"/>
  <c r="C19" i="15" s="1"/>
  <c r="L4" i="14"/>
  <c r="B5" i="15" l="1"/>
  <c r="S20" i="14"/>
  <c r="S23"/>
  <c r="B26" i="15"/>
  <c r="B40"/>
  <c r="S25" i="14"/>
  <c r="S21"/>
  <c r="S24"/>
  <c r="B33" i="15"/>
  <c r="S22" i="14"/>
  <c r="B19" i="15"/>
  <c r="F12"/>
  <c r="F5"/>
  <c r="E12"/>
  <c r="E5"/>
  <c r="D5"/>
  <c r="C12"/>
  <c r="C5"/>
  <c r="A24" i="21"/>
  <c r="D45" s="1"/>
  <c r="E10" i="13" s="1"/>
  <c r="D12" i="15"/>
  <c r="I12" s="1"/>
  <c r="B12"/>
  <c r="I5" l="1"/>
  <c r="H40"/>
  <c r="I40"/>
  <c r="J40"/>
  <c r="J33"/>
  <c r="I33"/>
  <c r="H33"/>
  <c r="J19" i="24"/>
  <c r="I19"/>
  <c r="H19"/>
  <c r="A17" i="19"/>
  <c r="C45" s="1"/>
  <c r="D9" i="13" s="1"/>
  <c r="A10" i="24"/>
  <c r="B45" s="1"/>
  <c r="C11" i="13" s="1"/>
  <c r="A17" i="21"/>
  <c r="C45" s="1"/>
  <c r="D10" i="13" s="1"/>
  <c r="A24" i="24"/>
  <c r="D45" s="1"/>
  <c r="E11" i="13" s="1"/>
  <c r="A3" i="19"/>
  <c r="A45" s="1"/>
  <c r="A3" i="24"/>
  <c r="A45" s="1"/>
  <c r="A31"/>
  <c r="E45" s="1"/>
  <c r="F11" i="13" s="1"/>
  <c r="A24" i="19"/>
  <c r="D45" s="1"/>
  <c r="E9" i="13" s="1"/>
  <c r="A3" i="17"/>
  <c r="A45" s="1"/>
  <c r="A10"/>
  <c r="B45" s="1"/>
  <c r="C8" i="13" s="1"/>
  <c r="A10" i="19"/>
  <c r="B45" s="1"/>
  <c r="C9" i="13" s="1"/>
  <c r="A31" i="19"/>
  <c r="A31" i="17"/>
  <c r="E45" s="1"/>
  <c r="F8" i="13" s="1"/>
  <c r="A31" i="21"/>
  <c r="A24" i="17"/>
  <c r="D45" s="1"/>
  <c r="E8" i="13" s="1"/>
  <c r="A38" i="24"/>
  <c r="F45" s="1"/>
  <c r="G11" i="13" s="1"/>
  <c r="A38" i="19"/>
  <c r="F45" s="1"/>
  <c r="G9" i="13" s="1"/>
  <c r="A38" i="17"/>
  <c r="F45" s="1"/>
  <c r="G8" i="13" s="1"/>
  <c r="A17" i="17"/>
  <c r="A17" i="24"/>
  <c r="C45" s="1"/>
  <c r="D11" i="13" s="1"/>
  <c r="A10" i="21"/>
  <c r="B45" s="1"/>
  <c r="C10" i="13" s="1"/>
  <c r="A3" i="21"/>
  <c r="A45" s="1"/>
  <c r="H19" i="15"/>
  <c r="I19"/>
  <c r="J19"/>
  <c r="H26"/>
  <c r="I26"/>
  <c r="J26"/>
  <c r="J12"/>
  <c r="H12"/>
  <c r="A10"/>
  <c r="B45" s="1"/>
  <c r="C7" i="13" s="1"/>
  <c r="J5" i="15"/>
  <c r="H5"/>
  <c r="A3"/>
  <c r="A45" s="1"/>
  <c r="E45" i="19" l="1"/>
  <c r="F9" i="13" s="1"/>
  <c r="E45" i="21"/>
  <c r="F10" i="13" s="1"/>
  <c r="B7"/>
  <c r="B10"/>
  <c r="B8"/>
  <c r="B9"/>
  <c r="B11"/>
  <c r="C45" i="17"/>
  <c r="D8" i="13" s="1"/>
  <c r="X17" i="1"/>
  <c r="E12" i="12" s="1"/>
  <c r="X16" i="1"/>
  <c r="X15"/>
  <c r="X14"/>
  <c r="X13"/>
  <c r="E26" i="12" s="1"/>
  <c r="X12" i="1"/>
  <c r="E5" i="12" s="1"/>
  <c r="X5" i="1"/>
  <c r="C33" i="12" s="1"/>
  <c r="X6" i="1"/>
  <c r="X7"/>
  <c r="C40" i="12" s="1"/>
  <c r="X8" i="1"/>
  <c r="X9"/>
  <c r="C26" i="12" s="1"/>
  <c r="X4" i="1"/>
  <c r="H43" i="19"/>
  <c r="H43" i="21"/>
  <c r="H43" i="24"/>
  <c r="C5" i="12" l="1"/>
  <c r="C19"/>
  <c r="E40"/>
  <c r="E19"/>
  <c r="E33"/>
  <c r="C12"/>
  <c r="L25" i="1"/>
  <c r="F26" i="12" s="1"/>
  <c r="L24" i="1"/>
  <c r="F33" i="12" s="1"/>
  <c r="L23" i="1"/>
  <c r="F19" i="12" s="1"/>
  <c r="L22" i="1"/>
  <c r="F12" i="12" s="1"/>
  <c r="L21" i="1"/>
  <c r="L20"/>
  <c r="F40" i="12" s="1"/>
  <c r="L16" i="1"/>
  <c r="L15"/>
  <c r="L14"/>
  <c r="D26" i="12" s="1"/>
  <c r="L13" i="1"/>
  <c r="L12"/>
  <c r="D12" i="12" s="1"/>
  <c r="L17" i="1"/>
  <c r="D40" i="12" s="1"/>
  <c r="H43" i="17"/>
  <c r="S22" i="1" l="1"/>
  <c r="D5" i="12"/>
  <c r="S20" i="1"/>
  <c r="D19" i="12"/>
  <c r="I19" s="1"/>
  <c r="D33"/>
  <c r="I12"/>
  <c r="I40"/>
  <c r="I26"/>
  <c r="F5"/>
  <c r="L9" i="1"/>
  <c r="L8"/>
  <c r="L7"/>
  <c r="L6"/>
  <c r="B40" i="12" l="1"/>
  <c r="S25" i="1"/>
  <c r="S24"/>
  <c r="B33" i="12"/>
  <c r="S21" i="1"/>
  <c r="S23"/>
  <c r="B26" i="12"/>
  <c r="J19"/>
  <c r="H19"/>
  <c r="A24" i="15"/>
  <c r="D45" s="1"/>
  <c r="E7" i="13" s="1"/>
  <c r="A38" i="15"/>
  <c r="F45" s="1"/>
  <c r="G7" i="13" s="1"/>
  <c r="A31" i="15"/>
  <c r="E45" s="1"/>
  <c r="A17"/>
  <c r="C45" s="1"/>
  <c r="I33" i="12"/>
  <c r="I5"/>
  <c r="J33"/>
  <c r="B12"/>
  <c r="D7" i="13" l="1"/>
  <c r="F7"/>
  <c r="H33" i="12"/>
  <c r="A10"/>
  <c r="B45" s="1"/>
  <c r="C6" i="13" s="1"/>
  <c r="C12" s="1"/>
  <c r="H12" i="12"/>
  <c r="J12"/>
  <c r="H26"/>
  <c r="J26"/>
  <c r="H40"/>
  <c r="J40"/>
  <c r="A17"/>
  <c r="C45" s="1"/>
  <c r="D6" i="13" s="1"/>
  <c r="A31" i="12"/>
  <c r="E45" s="1"/>
  <c r="F6" i="13" s="1"/>
  <c r="A38" i="12"/>
  <c r="F45" s="1"/>
  <c r="G6" i="13" s="1"/>
  <c r="G12" s="1"/>
  <c r="A24" i="12"/>
  <c r="D45" s="1"/>
  <c r="E6" i="13" s="1"/>
  <c r="E12" s="1"/>
  <c r="H43" i="15"/>
  <c r="D12" i="13" l="1"/>
  <c r="F12"/>
  <c r="H5" i="12"/>
  <c r="J5"/>
  <c r="A3"/>
  <c r="A45" s="1"/>
  <c r="H43"/>
  <c r="B6" i="13" l="1"/>
  <c r="B12" s="1"/>
  <c r="G14" l="1"/>
  <c r="F14"/>
  <c r="E14"/>
  <c r="D14"/>
  <c r="C14"/>
  <c r="B14"/>
</calcChain>
</file>

<file path=xl/comments1.xml><?xml version="1.0" encoding="utf-8"?>
<comments xmlns="http://schemas.openxmlformats.org/spreadsheetml/2006/main">
  <authors>
    <author>Dominique Laboureau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Dominique Laboureau:</t>
        </r>
        <r>
          <rPr>
            <sz val="9"/>
            <color indexed="81"/>
            <rFont val="Tahoma"/>
            <family val="2"/>
          </rPr>
          <t xml:space="preserve">
5 journées:Issoire exempt</t>
        </r>
      </text>
    </comment>
  </commentList>
</comments>
</file>

<file path=xl/sharedStrings.xml><?xml version="1.0" encoding="utf-8"?>
<sst xmlns="http://schemas.openxmlformats.org/spreadsheetml/2006/main" count="1471" uniqueCount="98">
  <si>
    <t>EQ 1</t>
  </si>
  <si>
    <t>EQ 2</t>
  </si>
  <si>
    <t>EQ 3</t>
  </si>
  <si>
    <t>EQ 4</t>
  </si>
  <si>
    <t>EQ 5</t>
  </si>
  <si>
    <t>EQ 6</t>
  </si>
  <si>
    <t>TOTAL</t>
  </si>
  <si>
    <t>PARTIE 1</t>
  </si>
  <si>
    <t>PARTIE 2</t>
  </si>
  <si>
    <t>A</t>
  </si>
  <si>
    <t>C</t>
  </si>
  <si>
    <t>CE</t>
  </si>
  <si>
    <t>B</t>
  </si>
  <si>
    <t>CLUBS</t>
  </si>
  <si>
    <t>PARTIE 3</t>
  </si>
  <si>
    <t>PARTIE 4</t>
  </si>
  <si>
    <t>PARTIE 5</t>
  </si>
  <si>
    <t>PTS</t>
  </si>
  <si>
    <t>POINTS</t>
  </si>
  <si>
    <t>BILLOM</t>
  </si>
  <si>
    <t>LES BUGHES</t>
  </si>
  <si>
    <t>LE CENDRE</t>
  </si>
  <si>
    <t>COURNON</t>
  </si>
  <si>
    <t>AUBIERE</t>
  </si>
  <si>
    <t>VICTOIRE</t>
  </si>
  <si>
    <t>NUL</t>
  </si>
  <si>
    <t>DEFAITE</t>
  </si>
  <si>
    <t>1ère journée</t>
  </si>
  <si>
    <t>2ème journée</t>
  </si>
  <si>
    <t>3ème journée</t>
  </si>
  <si>
    <t>4ème journée</t>
  </si>
  <si>
    <t>5ème journée</t>
  </si>
  <si>
    <t>6ème journée</t>
  </si>
  <si>
    <t>TOTAL 2019</t>
  </si>
  <si>
    <t>TOTAL 2018</t>
  </si>
  <si>
    <t>TOTAL 2017</t>
  </si>
  <si>
    <t>TOTAL 2016</t>
  </si>
  <si>
    <t>ENT VOLCAN</t>
  </si>
  <si>
    <t xml:space="preserve"> </t>
  </si>
  <si>
    <t>JOURNEES/CLUBS</t>
  </si>
  <si>
    <t xml:space="preserve">Repas pris en commun </t>
  </si>
  <si>
    <t>Heure de Reprise des parties à l'initiative du club recevant</t>
  </si>
  <si>
    <t>Le bilan de la journée est annonçé par l'opératrice de la table de marque après la 5 ème partie</t>
  </si>
  <si>
    <t>Il est souhaitable que les joueurs(es) soient donc présents(es) à l'annonce du bilan</t>
  </si>
  <si>
    <t>CLASST</t>
  </si>
  <si>
    <t>er</t>
  </si>
  <si>
    <t>ST JULIEN</t>
  </si>
  <si>
    <t>SJ</t>
  </si>
  <si>
    <t xml:space="preserve"> ST JULIEN</t>
  </si>
  <si>
    <t xml:space="preserve">ST JULIEN </t>
  </si>
  <si>
    <t>AUBIRE</t>
  </si>
  <si>
    <t>2 ou 3 parties le matin suivant le club recevant (5 parties dans la journée)</t>
  </si>
  <si>
    <t>Heure de fin des parties à l'initiative du club recevant</t>
  </si>
  <si>
    <t>Un apéritif offert par le club recevant et prix des consommations identiques pour chaque club</t>
  </si>
  <si>
    <t>Les parties se déroulent uniquement en triplettes ( Equipes mixtes ou pas)</t>
  </si>
  <si>
    <t>Tenue homogène (Haut) souhaitée pour chaque club dans la mesure du possible</t>
  </si>
  <si>
    <t>Les résultats de chaque partie sont annonçés par les 2 capitaines à la table de marque ( éviter les erreurs)</t>
  </si>
  <si>
    <t>TOTAL 2021</t>
  </si>
  <si>
    <t>TOTAL 2022</t>
  </si>
  <si>
    <t>Accueil à partir de 8H15</t>
  </si>
  <si>
    <t>Début des parties à 9H00</t>
  </si>
  <si>
    <t>Casse croûte de 8H30 à 9H00</t>
  </si>
  <si>
    <t>6 journées de 5 parties entre 6 clubs</t>
  </si>
  <si>
    <t>2 ème Journée    AUBIERE</t>
  </si>
  <si>
    <t>4 ème Journée              ST JULIEN de COPPEL</t>
  </si>
  <si>
    <t>TOTAL 2023</t>
  </si>
  <si>
    <t>2 ème Journée     AUBIERE</t>
  </si>
  <si>
    <t>4 ème Journée                ST JULIEN de COPPEL</t>
  </si>
  <si>
    <t>31/12/205</t>
  </si>
  <si>
    <t>R</t>
  </si>
  <si>
    <t>ROMAGNAT</t>
  </si>
  <si>
    <t>TOTAL 2024</t>
  </si>
  <si>
    <t>CLASSEMENT 2025</t>
  </si>
  <si>
    <t>TOTAL 2025</t>
  </si>
  <si>
    <t>Aubière(A)   Cournon(C)   Romagnat(R)   Le Cendre(CE)   Les Bughes(B)  St Julien de Coppel( SJ)</t>
  </si>
  <si>
    <t>Règlement du Challenge des Volcans 2025</t>
  </si>
  <si>
    <t>Cournon: vendredi 28 mars</t>
  </si>
  <si>
    <t>Aubière: lundi 28 avril</t>
  </si>
  <si>
    <t>Romagnat: vendredi 06 juin</t>
  </si>
  <si>
    <t>St Julien de Coppel: vendredi 04 juillet</t>
  </si>
  <si>
    <t>Les Bughes: jeudi 09 octobre</t>
  </si>
  <si>
    <t>Le Cendre: lundi 08 septembre</t>
  </si>
  <si>
    <t>1 ère Journée     COURNON</t>
  </si>
  <si>
    <t>3 ème Journée               ROMAGNAT</t>
  </si>
  <si>
    <t>5 ème Journée            LE CENDRE</t>
  </si>
  <si>
    <t>6 ème Journée              LES BUGHES</t>
  </si>
  <si>
    <t>Calendrier 2025</t>
  </si>
  <si>
    <r>
      <t xml:space="preserve">AUBIERE(A) </t>
    </r>
    <r>
      <rPr>
        <b/>
        <i/>
        <sz val="20"/>
        <color rgb="FF002060"/>
        <rFont val="Baskerville Old Face"/>
        <family val="1"/>
      </rPr>
      <t xml:space="preserve"> LES BUGHES(B)</t>
    </r>
    <r>
      <rPr>
        <b/>
        <i/>
        <sz val="20"/>
        <color theme="1"/>
        <rFont val="Baskerville Old Face"/>
        <family val="1"/>
      </rPr>
      <t xml:space="preserve">  </t>
    </r>
    <r>
      <rPr>
        <b/>
        <i/>
        <sz val="20"/>
        <rFont val="Baskerville Old Face"/>
        <family val="1"/>
      </rPr>
      <t>COURNON(C)</t>
    </r>
    <r>
      <rPr>
        <b/>
        <i/>
        <sz val="20"/>
        <color rgb="FF002060"/>
        <rFont val="Baskerville Old Face"/>
        <family val="1"/>
      </rPr>
      <t xml:space="preserve">  </t>
    </r>
    <r>
      <rPr>
        <b/>
        <i/>
        <sz val="20"/>
        <color theme="1"/>
        <rFont val="Baskerville Old Face"/>
        <family val="1"/>
      </rPr>
      <t xml:space="preserve"> </t>
    </r>
    <r>
      <rPr>
        <b/>
        <i/>
        <sz val="20"/>
        <color rgb="FF002060"/>
        <rFont val="Baskerville Old Face"/>
        <family val="1"/>
      </rPr>
      <t>LE CENDRE(CE)</t>
    </r>
    <r>
      <rPr>
        <b/>
        <i/>
        <sz val="20"/>
        <color theme="1"/>
        <rFont val="Baskerville Old Face"/>
        <family val="1"/>
      </rPr>
      <t xml:space="preserve">   ROMAGNAT(R</t>
    </r>
    <r>
      <rPr>
        <b/>
        <i/>
        <sz val="20"/>
        <rFont val="Baskerville Old Face"/>
        <family val="1"/>
      </rPr>
      <t>)</t>
    </r>
    <r>
      <rPr>
        <b/>
        <i/>
        <sz val="20"/>
        <color rgb="FF002060"/>
        <rFont val="Baskerville Old Face"/>
        <family val="1"/>
      </rPr>
      <t xml:space="preserve">  ST JULIEN DE COPPEL(SJ)</t>
    </r>
  </si>
  <si>
    <r>
      <t xml:space="preserve">AUBIERE(A) </t>
    </r>
    <r>
      <rPr>
        <b/>
        <i/>
        <sz val="20"/>
        <color rgb="FF002060"/>
        <rFont val="Baskerville Old Face"/>
        <family val="1"/>
      </rPr>
      <t xml:space="preserve"> LES BUGHES(B)</t>
    </r>
    <r>
      <rPr>
        <b/>
        <i/>
        <sz val="20"/>
        <color theme="1"/>
        <rFont val="Baskerville Old Face"/>
        <family val="1"/>
      </rPr>
      <t xml:space="preserve">  </t>
    </r>
    <r>
      <rPr>
        <b/>
        <i/>
        <sz val="20"/>
        <rFont val="Baskerville Old Face"/>
        <family val="1"/>
      </rPr>
      <t>COURNON(C)</t>
    </r>
    <r>
      <rPr>
        <b/>
        <i/>
        <sz val="20"/>
        <color rgb="FF002060"/>
        <rFont val="Baskerville Old Face"/>
        <family val="1"/>
      </rPr>
      <t xml:space="preserve">  </t>
    </r>
    <r>
      <rPr>
        <b/>
        <i/>
        <sz val="20"/>
        <color theme="1"/>
        <rFont val="Baskerville Old Face"/>
        <family val="1"/>
      </rPr>
      <t xml:space="preserve"> </t>
    </r>
    <r>
      <rPr>
        <b/>
        <i/>
        <sz val="20"/>
        <color rgb="FF002060"/>
        <rFont val="Baskerville Old Face"/>
        <family val="1"/>
      </rPr>
      <t>LE CENDRE(CE)</t>
    </r>
    <r>
      <rPr>
        <b/>
        <i/>
        <sz val="20"/>
        <color theme="1"/>
        <rFont val="Baskerville Old Face"/>
        <family val="1"/>
      </rPr>
      <t xml:space="preserve">   ROMAGNAT(R)</t>
    </r>
    <r>
      <rPr>
        <b/>
        <i/>
        <sz val="20"/>
        <color rgb="FF002060"/>
        <rFont val="Baskerville Old Face"/>
        <family val="1"/>
      </rPr>
      <t xml:space="preserve">  ST JULIEN DE COPPEL(SJ)</t>
    </r>
  </si>
  <si>
    <t>1 ère Journée                COURNON</t>
  </si>
  <si>
    <t>3 ème Journée             ROMAGNAT</t>
  </si>
  <si>
    <t>5 ème Journée           LE CENDRE</t>
  </si>
  <si>
    <t>6 ème Journée             LES BUGHES</t>
  </si>
  <si>
    <t>ème</t>
  </si>
  <si>
    <t>RESULTATS CHALLENGE DES VOLCANS 2025</t>
  </si>
  <si>
    <t>Les parties se déroulent en 13 points ( pas de changement de joueurs(es) pendant la partie)</t>
  </si>
  <si>
    <t>6 triplettes par club avec badge numéroté apparent pour les capitaines d'équipes</t>
  </si>
  <si>
    <t>La triplette 1 du club X rencontre les triplettes 1 des autres clubs et ainsi de suite</t>
  </si>
</sst>
</file>

<file path=xl/styles.xml><?xml version="1.0" encoding="utf-8"?>
<styleSheet xmlns="http://schemas.openxmlformats.org/spreadsheetml/2006/main">
  <fonts count="59">
    <font>
      <sz val="11"/>
      <color theme="1"/>
      <name val="Calibri"/>
      <family val="2"/>
      <scheme val="minor"/>
    </font>
    <font>
      <b/>
      <sz val="11"/>
      <color theme="1"/>
      <name val="Batang"/>
      <family val="1"/>
    </font>
    <font>
      <b/>
      <i/>
      <sz val="12"/>
      <color rgb="FF002060"/>
      <name val="Arial"/>
      <family val="2"/>
    </font>
    <font>
      <b/>
      <sz val="22"/>
      <color theme="1"/>
      <name val="Comic Sans MS"/>
      <family val="4"/>
    </font>
    <font>
      <b/>
      <sz val="11"/>
      <color rgb="FF002060"/>
      <name val="Batang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Batang"/>
      <family val="1"/>
    </font>
    <font>
      <b/>
      <i/>
      <sz val="16"/>
      <color theme="1"/>
      <name val="Comic Sans MS"/>
      <family val="4"/>
    </font>
    <font>
      <b/>
      <sz val="14"/>
      <color theme="1"/>
      <name val="Batang"/>
      <family val="1"/>
    </font>
    <font>
      <b/>
      <sz val="16"/>
      <color theme="1"/>
      <name val="Comic Sans MS"/>
      <family val="4"/>
    </font>
    <font>
      <b/>
      <i/>
      <sz val="28"/>
      <color theme="1"/>
      <name val="Comic Sans MS"/>
      <family val="4"/>
    </font>
    <font>
      <b/>
      <sz val="16"/>
      <name val="Comic Sans MS"/>
      <family val="4"/>
    </font>
    <font>
      <b/>
      <sz val="24"/>
      <color theme="0"/>
      <name val="Calibri"/>
      <family val="2"/>
      <scheme val="minor"/>
    </font>
    <font>
      <b/>
      <sz val="24"/>
      <name val="Comic Sans MS"/>
      <family val="4"/>
    </font>
    <font>
      <b/>
      <sz val="24"/>
      <color theme="1"/>
      <name val="Comic Sans MS"/>
      <family val="4"/>
    </font>
    <font>
      <b/>
      <sz val="24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28"/>
      <color rgb="FF002060"/>
      <name val="Comic Sans MS"/>
      <family val="4"/>
    </font>
    <font>
      <b/>
      <i/>
      <sz val="14"/>
      <name val="Comic Sans MS"/>
      <family val="4"/>
    </font>
    <font>
      <b/>
      <sz val="28"/>
      <name val="Calibri"/>
      <family val="2"/>
      <scheme val="minor"/>
    </font>
    <font>
      <b/>
      <i/>
      <sz val="14"/>
      <color theme="8" tint="-0.249977111117893"/>
      <name val="Comic Sans MS"/>
      <family val="4"/>
    </font>
    <font>
      <b/>
      <i/>
      <sz val="24"/>
      <color theme="8" tint="-0.249977111117893"/>
      <name val="Comic Sans MS"/>
      <family val="4"/>
    </font>
    <font>
      <b/>
      <sz val="28"/>
      <name val="Calibri"/>
      <family val="2"/>
    </font>
    <font>
      <b/>
      <sz val="28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4"/>
      <color theme="1"/>
      <name val="Comic Sans MS"/>
      <family val="4"/>
    </font>
    <font>
      <b/>
      <sz val="28"/>
      <color theme="9" tint="-0.499984740745262"/>
      <name val="Calibri"/>
      <family val="2"/>
    </font>
    <font>
      <b/>
      <i/>
      <sz val="16"/>
      <color rgb="FFFF0000"/>
      <name val="Comic Sans MS"/>
      <family val="4"/>
    </font>
    <font>
      <b/>
      <i/>
      <sz val="11"/>
      <name val="Comic Sans MS"/>
      <family val="4"/>
    </font>
    <font>
      <b/>
      <i/>
      <sz val="12"/>
      <color rgb="FFFF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2"/>
      <color rgb="FF002060"/>
      <name val="Andalus"/>
      <family val="1"/>
    </font>
    <font>
      <b/>
      <sz val="12"/>
      <color theme="1"/>
      <name val="Andalus"/>
      <family val="1"/>
    </font>
    <font>
      <b/>
      <sz val="12"/>
      <color rgb="FF002060"/>
      <name val="Andalus"/>
      <family val="1"/>
    </font>
    <font>
      <b/>
      <sz val="11"/>
      <color rgb="FF002060"/>
      <name val="Andalus"/>
      <family val="1"/>
    </font>
    <font>
      <b/>
      <sz val="20"/>
      <color rgb="FF002060"/>
      <name val="Baskerville Old Face"/>
      <family val="1"/>
    </font>
    <font>
      <b/>
      <i/>
      <sz val="20"/>
      <color theme="1"/>
      <name val="Baskerville Old Face"/>
      <family val="1"/>
    </font>
    <font>
      <b/>
      <i/>
      <sz val="20"/>
      <color rgb="FF002060"/>
      <name val="Baskerville Old Face"/>
      <family val="1"/>
    </font>
    <font>
      <b/>
      <i/>
      <sz val="20"/>
      <name val="Baskerville Old Face"/>
      <family val="1"/>
    </font>
    <font>
      <b/>
      <sz val="28"/>
      <name val="Bradley Hand ITC"/>
      <family val="4"/>
    </font>
    <font>
      <b/>
      <sz val="20"/>
      <name val="Californian FB"/>
      <family val="1"/>
    </font>
    <font>
      <b/>
      <sz val="20"/>
      <name val="Baskerville Old Face"/>
      <family val="1"/>
    </font>
    <font>
      <b/>
      <sz val="26"/>
      <color rgb="FFC00000"/>
      <name val="Baskerville Old Face"/>
      <family val="1"/>
    </font>
    <font>
      <b/>
      <sz val="11"/>
      <color theme="0"/>
      <name val="Batang"/>
      <family val="1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ndalus"/>
      <family val="1"/>
    </font>
    <font>
      <b/>
      <i/>
      <sz val="10"/>
      <color rgb="FF002060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24"/>
      <color theme="9" tint="-0.499984740745262"/>
      <name val="Comic Sans MS"/>
      <family val="4"/>
    </font>
    <font>
      <b/>
      <i/>
      <sz val="24"/>
      <name val="Comic Sans MS"/>
      <family val="4"/>
    </font>
    <font>
      <b/>
      <i/>
      <sz val="24"/>
      <color rgb="FFFF0000"/>
      <name val="Comic Sans MS"/>
      <family val="4"/>
    </font>
  </fonts>
  <fills count="29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rgb="FFFFCCFF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rgb="FF9966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  <fill>
      <gradientFill type="path" left="0.5" right="0.5" top="0.5" bottom="0.5">
        <stop position="0">
          <color theme="0"/>
        </stop>
        <stop position="1">
          <color rgb="FFCC00CC"/>
        </stop>
      </gradientFill>
    </fill>
    <fill>
      <gradientFill type="path" left="0.5" right="0.5" top="0.5" bottom="0.5">
        <stop position="0">
          <color theme="0"/>
        </stop>
        <stop position="1">
          <color rgb="FF99FFCC"/>
        </stop>
      </gradientFill>
    </fill>
    <fill>
      <gradientFill type="path" left="0.5" right="0.5" top="0.5" bottom="0.5">
        <stop position="0">
          <color theme="0"/>
        </stop>
        <stop position="1">
          <color rgb="FFFF6600"/>
        </stop>
      </gradientFill>
    </fill>
    <fill>
      <gradientFill type="path" left="0.5" right="0.5" top="0.5" bottom="0.5">
        <stop position="0">
          <color theme="0"/>
        </stop>
        <stop position="1">
          <color rgb="FF8153DD"/>
        </stop>
      </gradientFill>
    </fill>
    <fill>
      <gradientFill type="path" left="0.5" right="0.5" top="0.5" bottom="0.5">
        <stop position="0">
          <color theme="0"/>
        </stop>
        <stop position="1">
          <color rgb="FF66FF33"/>
        </stop>
      </gradientFill>
    </fill>
    <fill>
      <patternFill patternType="solid">
        <fgColor theme="0" tint="-0.249977111117893"/>
        <bgColor auto="1"/>
      </patternFill>
    </fill>
    <fill>
      <gradientFill type="path">
        <stop position="0">
          <color theme="0" tint="-0.1490218817712943"/>
        </stop>
        <stop position="1">
          <color theme="9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rgb="FFFF000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FF0000"/>
        </stop>
      </gradientFill>
    </fill>
    <fill>
      <gradientFill type="path" left="0.5" right="0.5" top="0.5" bottom="0.5">
        <stop position="0">
          <color theme="5" tint="-0.25098422193060094"/>
        </stop>
        <stop position="1">
          <color theme="0"/>
        </stop>
      </gradientFill>
    </fill>
    <fill>
      <gradientFill type="path" left="0.5" right="0.5" top="0.5" bottom="0.5">
        <stop position="0">
          <color rgb="FF00CC00"/>
        </stop>
        <stop position="1">
          <color theme="0"/>
        </stop>
      </gradientFill>
    </fill>
    <fill>
      <patternFill patternType="gray0625">
        <fgColor rgb="FF00FFFF"/>
        <bgColor auto="1"/>
      </patternFill>
    </fill>
    <fill>
      <patternFill patternType="gray0625">
        <fgColor theme="0" tint="-0.24994659260841701"/>
        <bgColor indexed="65"/>
      </patternFill>
    </fill>
    <fill>
      <gradientFill type="path" left="0.5" right="0.5" top="0.5" bottom="0.5">
        <stop position="0">
          <color theme="0"/>
        </stop>
        <stop position="1">
          <color rgb="FFCCFF33"/>
        </stop>
      </gradientFill>
    </fill>
    <fill>
      <gradientFill type="path" left="0.5" right="0.5" top="0.5" bottom="0.5">
        <stop position="0">
          <color theme="0"/>
        </stop>
        <stop position="1">
          <color theme="7" tint="0.40000610370189521"/>
        </stop>
      </gradientFill>
    </fill>
  </fills>
  <borders count="2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rgb="FF002060"/>
      </right>
      <top/>
      <bottom style="double">
        <color rgb="FF002060"/>
      </bottom>
      <diagonal/>
    </border>
    <border>
      <left/>
      <right style="double">
        <color rgb="FF002060"/>
      </right>
      <top/>
      <bottom/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/>
      <diagonal/>
    </border>
    <border>
      <left style="double">
        <color rgb="FF002060"/>
      </left>
      <right/>
      <top style="double">
        <color rgb="FF002060"/>
      </top>
      <bottom/>
      <diagonal/>
    </border>
    <border>
      <left/>
      <right style="double">
        <color rgb="FF002060"/>
      </right>
      <top style="double">
        <color rgb="FF002060"/>
      </top>
      <bottom/>
      <diagonal/>
    </border>
    <border>
      <left style="double">
        <color rgb="FF002060"/>
      </left>
      <right/>
      <top/>
      <bottom/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/>
      <right/>
      <top style="double">
        <color rgb="FF002060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7" borderId="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textRotation="73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20" borderId="10" xfId="0" applyFont="1" applyFill="1" applyBorder="1" applyAlignment="1">
      <alignment horizontal="center" vertical="center"/>
    </xf>
    <xf numFmtId="0" fontId="5" fillId="20" borderId="15" xfId="0" applyFont="1" applyFill="1" applyBorder="1" applyAlignment="1">
      <alignment horizontal="center" vertical="center"/>
    </xf>
    <xf numFmtId="0" fontId="29" fillId="19" borderId="14" xfId="0" applyFont="1" applyFill="1" applyBorder="1" applyAlignment="1">
      <alignment horizontal="center" vertical="center"/>
    </xf>
    <xf numFmtId="0" fontId="29" fillId="19" borderId="16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horizontal="center" vertical="center"/>
    </xf>
    <xf numFmtId="0" fontId="5" fillId="20" borderId="13" xfId="0" applyFont="1" applyFill="1" applyBorder="1" applyAlignment="1">
      <alignment horizontal="center" vertical="center"/>
    </xf>
    <xf numFmtId="0" fontId="5" fillId="20" borderId="14" xfId="0" applyFont="1" applyFill="1" applyBorder="1" applyAlignment="1">
      <alignment horizontal="center" vertical="center"/>
    </xf>
    <xf numFmtId="0" fontId="5" fillId="20" borderId="16" xfId="0" applyFont="1" applyFill="1" applyBorder="1" applyAlignment="1">
      <alignment horizontal="center" vertical="center"/>
    </xf>
    <xf numFmtId="0" fontId="5" fillId="20" borderId="9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24" fillId="18" borderId="1" xfId="0" applyFont="1" applyFill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/>
    </xf>
    <xf numFmtId="0" fontId="31" fillId="18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19" fillId="18" borderId="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3" fillId="26" borderId="1" xfId="0" applyFont="1" applyFill="1" applyBorder="1" applyAlignment="1">
      <alignment horizontal="center" vertical="center"/>
    </xf>
    <xf numFmtId="0" fontId="34" fillId="7" borderId="13" xfId="0" applyFont="1" applyFill="1" applyBorder="1" applyAlignment="1">
      <alignment horizontal="center" vertical="center"/>
    </xf>
    <xf numFmtId="0" fontId="34" fillId="7" borderId="15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34" fillId="7" borderId="14" xfId="0" applyFont="1" applyFill="1" applyBorder="1" applyAlignment="1">
      <alignment horizontal="center" vertical="center"/>
    </xf>
    <xf numFmtId="0" fontId="6" fillId="20" borderId="13" xfId="0" applyFont="1" applyFill="1" applyBorder="1" applyAlignment="1">
      <alignment horizontal="center" vertical="center"/>
    </xf>
    <xf numFmtId="0" fontId="6" fillId="20" borderId="14" xfId="0" applyFont="1" applyFill="1" applyBorder="1" applyAlignment="1">
      <alignment horizontal="center" vertical="center"/>
    </xf>
    <xf numFmtId="0" fontId="6" fillId="20" borderId="15" xfId="0" applyFont="1" applyFill="1" applyBorder="1" applyAlignment="1">
      <alignment horizontal="center" vertical="center"/>
    </xf>
    <xf numFmtId="0" fontId="6" fillId="20" borderId="10" xfId="0" applyFont="1" applyFill="1" applyBorder="1" applyAlignment="1">
      <alignment horizontal="center" vertical="center"/>
    </xf>
    <xf numFmtId="0" fontId="34" fillId="7" borderId="16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6" fillId="20" borderId="16" xfId="0" applyFont="1" applyFill="1" applyBorder="1" applyAlignment="1">
      <alignment horizontal="center" vertical="center"/>
    </xf>
    <xf numFmtId="0" fontId="6" fillId="20" borderId="9" xfId="0" applyFont="1" applyFill="1" applyBorder="1" applyAlignment="1">
      <alignment horizontal="center" vertical="center"/>
    </xf>
    <xf numFmtId="0" fontId="35" fillId="19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35" fillId="19" borderId="15" xfId="0" applyFont="1" applyFill="1" applyBorder="1" applyAlignment="1">
      <alignment horizontal="center" vertical="center"/>
    </xf>
    <xf numFmtId="0" fontId="35" fillId="19" borderId="10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35" fillId="19" borderId="9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5" fillId="5" borderId="16" xfId="0" applyFont="1" applyFill="1" applyBorder="1" applyAlignment="1">
      <alignment horizontal="center" vertical="center"/>
    </xf>
    <xf numFmtId="0" fontId="34" fillId="4" borderId="13" xfId="0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/>
    </xf>
    <xf numFmtId="0" fontId="34" fillId="4" borderId="15" xfId="0" applyFont="1" applyFill="1" applyBorder="1" applyAlignment="1">
      <alignment horizontal="center" vertical="center"/>
    </xf>
    <xf numFmtId="0" fontId="34" fillId="4" borderId="10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 applyProtection="1">
      <alignment horizontal="center" vertical="center"/>
      <protection locked="0"/>
    </xf>
    <xf numFmtId="0" fontId="41" fillId="28" borderId="1" xfId="0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 applyProtection="1">
      <alignment horizontal="center" vertical="center"/>
      <protection locked="0"/>
    </xf>
    <xf numFmtId="0" fontId="41" fillId="28" borderId="1" xfId="0" applyFont="1" applyFill="1" applyBorder="1" applyAlignment="1" applyProtection="1">
      <alignment horizontal="center" vertical="center"/>
      <protection locked="0"/>
    </xf>
    <xf numFmtId="0" fontId="41" fillId="5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9" fillId="0" borderId="0" xfId="0" applyNumberFormat="1" applyFont="1" applyAlignment="1" applyProtection="1">
      <alignment horizontal="center" vertical="center"/>
      <protection hidden="1"/>
    </xf>
    <xf numFmtId="0" fontId="48" fillId="4" borderId="1" xfId="0" applyFont="1" applyFill="1" applyBorder="1" applyAlignment="1" applyProtection="1">
      <alignment horizontal="center" vertical="center"/>
      <protection hidden="1"/>
    </xf>
    <xf numFmtId="0" fontId="48" fillId="5" borderId="1" xfId="0" applyFont="1" applyFill="1" applyBorder="1" applyAlignment="1" applyProtection="1">
      <alignment horizontal="center" vertical="center"/>
      <protection hidden="1"/>
    </xf>
    <xf numFmtId="0" fontId="48" fillId="28" borderId="1" xfId="0" applyFont="1" applyFill="1" applyBorder="1" applyAlignment="1" applyProtection="1">
      <alignment horizontal="center" vertical="center"/>
      <protection hidden="1"/>
    </xf>
    <xf numFmtId="0" fontId="46" fillId="27" borderId="1" xfId="0" applyFont="1" applyFill="1" applyBorder="1" applyAlignment="1" applyProtection="1">
      <alignment horizontal="center" vertical="center"/>
      <protection hidden="1"/>
    </xf>
    <xf numFmtId="0" fontId="46" fillId="27" borderId="6" xfId="0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right" vertical="center"/>
      <protection hidden="1"/>
    </xf>
    <xf numFmtId="0" fontId="9" fillId="0" borderId="8" xfId="0" applyFont="1" applyBorder="1" applyAlignment="1" applyProtection="1">
      <alignment horizontal="left" vertical="center"/>
      <protection hidden="1"/>
    </xf>
    <xf numFmtId="14" fontId="50" fillId="0" borderId="0" xfId="0" applyNumberFormat="1" applyFont="1" applyAlignment="1" applyProtection="1">
      <alignment horizontal="center" vertical="center"/>
      <protection hidden="1"/>
    </xf>
    <xf numFmtId="14" fontId="51" fillId="0" borderId="0" xfId="0" applyNumberFormat="1" applyFont="1" applyProtection="1"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11" borderId="1" xfId="0" applyFont="1" applyFill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6" borderId="1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20" fillId="20" borderId="1" xfId="0" applyFont="1" applyFill="1" applyBorder="1" applyAlignment="1" applyProtection="1">
      <alignment horizontal="center" vertical="center"/>
      <protection hidden="1"/>
    </xf>
    <xf numFmtId="0" fontId="22" fillId="18" borderId="1" xfId="0" applyFont="1" applyFill="1" applyBorder="1" applyAlignment="1" applyProtection="1">
      <alignment horizontal="center" vertical="center"/>
      <protection hidden="1"/>
    </xf>
    <xf numFmtId="0" fontId="6" fillId="20" borderId="28" xfId="0" applyFont="1" applyFill="1" applyBorder="1" applyAlignment="1">
      <alignment horizontal="center" vertical="center"/>
    </xf>
    <xf numFmtId="0" fontId="6" fillId="20" borderId="0" xfId="0" applyFont="1" applyFill="1" applyAlignment="1">
      <alignment horizontal="center" vertical="center"/>
    </xf>
    <xf numFmtId="0" fontId="6" fillId="20" borderId="27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/>
    </xf>
    <xf numFmtId="0" fontId="29" fillId="19" borderId="10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56" fillId="18" borderId="1" xfId="0" applyFont="1" applyFill="1" applyBorder="1" applyAlignment="1" applyProtection="1">
      <alignment horizontal="center" vertical="center"/>
      <protection hidden="1"/>
    </xf>
    <xf numFmtId="0" fontId="57" fillId="18" borderId="1" xfId="0" applyFont="1" applyFill="1" applyBorder="1" applyAlignment="1" applyProtection="1">
      <alignment horizontal="center" vertical="center"/>
      <protection hidden="1"/>
    </xf>
    <xf numFmtId="0" fontId="58" fillId="18" borderId="1" xfId="0" applyFont="1" applyFill="1" applyBorder="1" applyAlignment="1" applyProtection="1">
      <alignment horizontal="center" vertical="center"/>
      <protection hidden="1"/>
    </xf>
    <xf numFmtId="0" fontId="41" fillId="28" borderId="1" xfId="0" quotePrefix="1" applyFont="1" applyFill="1" applyBorder="1" applyAlignment="1" applyProtection="1">
      <alignment horizontal="center" vertical="center"/>
      <protection locked="0"/>
    </xf>
    <xf numFmtId="0" fontId="42" fillId="9" borderId="6" xfId="0" applyFont="1" applyFill="1" applyBorder="1" applyAlignment="1">
      <alignment horizontal="center" vertical="center"/>
    </xf>
    <xf numFmtId="0" fontId="42" fillId="9" borderId="7" xfId="0" applyFont="1" applyFill="1" applyBorder="1" applyAlignment="1">
      <alignment horizontal="center" vertical="center"/>
    </xf>
    <xf numFmtId="0" fontId="42" fillId="9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5" fillId="9" borderId="3" xfId="0" applyFont="1" applyFill="1" applyBorder="1" applyAlignment="1">
      <alignment horizontal="center" vertical="center" textRotation="75"/>
    </xf>
    <xf numFmtId="0" fontId="45" fillId="9" borderId="4" xfId="0" applyFont="1" applyFill="1" applyBorder="1" applyAlignment="1">
      <alignment horizontal="center" vertical="center" textRotation="75"/>
    </xf>
    <xf numFmtId="0" fontId="45" fillId="9" borderId="5" xfId="0" applyFont="1" applyFill="1" applyBorder="1" applyAlignment="1">
      <alignment horizontal="center" vertical="center" textRotation="75"/>
    </xf>
    <xf numFmtId="0" fontId="10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12" fillId="24" borderId="1" xfId="0" quotePrefix="1" applyFont="1" applyFill="1" applyBorder="1" applyAlignment="1">
      <alignment horizontal="center" vertical="center"/>
    </xf>
    <xf numFmtId="0" fontId="10" fillId="23" borderId="1" xfId="0" applyFont="1" applyFill="1" applyBorder="1" applyAlignment="1">
      <alignment horizontal="center" vertical="center"/>
    </xf>
    <xf numFmtId="0" fontId="12" fillId="21" borderId="1" xfId="0" quotePrefix="1" applyFont="1" applyFill="1" applyBorder="1" applyAlignment="1">
      <alignment horizontal="center" vertical="center"/>
    </xf>
    <xf numFmtId="0" fontId="13" fillId="22" borderId="1" xfId="0" quotePrefix="1" applyFont="1" applyFill="1" applyBorder="1" applyAlignment="1" applyProtection="1">
      <alignment horizontal="center" vertical="center"/>
      <protection hidden="1"/>
    </xf>
    <xf numFmtId="0" fontId="13" fillId="10" borderId="1" xfId="0" quotePrefix="1" applyFont="1" applyFill="1" applyBorder="1" applyAlignment="1" applyProtection="1">
      <alignment horizontal="center" vertical="center"/>
      <protection hidden="1"/>
    </xf>
    <xf numFmtId="0" fontId="14" fillId="24" borderId="1" xfId="0" quotePrefix="1" applyFont="1" applyFill="1" applyBorder="1" applyAlignment="1" applyProtection="1">
      <alignment horizontal="center" vertical="center"/>
      <protection hidden="1"/>
    </xf>
    <xf numFmtId="0" fontId="15" fillId="23" borderId="1" xfId="0" applyFont="1" applyFill="1" applyBorder="1" applyAlignment="1" applyProtection="1">
      <alignment horizontal="center" vertical="center"/>
      <protection hidden="1"/>
    </xf>
    <xf numFmtId="0" fontId="14" fillId="21" borderId="1" xfId="0" quotePrefix="1" applyFont="1" applyFill="1" applyBorder="1" applyAlignment="1" applyProtection="1">
      <alignment horizontal="center" vertical="center"/>
      <protection hidden="1"/>
    </xf>
    <xf numFmtId="0" fontId="18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 applyProtection="1">
      <alignment horizontal="center" vertical="center"/>
      <protection hidden="1"/>
    </xf>
    <xf numFmtId="0" fontId="1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center" vertical="center"/>
    </xf>
    <xf numFmtId="0" fontId="3" fillId="11" borderId="17" xfId="0" applyFont="1" applyFill="1" applyBorder="1" applyAlignment="1" applyProtection="1">
      <alignment horizontal="center" vertical="center" wrapText="1"/>
      <protection hidden="1"/>
    </xf>
    <xf numFmtId="0" fontId="3" fillId="11" borderId="18" xfId="0" applyFont="1" applyFill="1" applyBorder="1" applyAlignment="1" applyProtection="1">
      <alignment horizontal="center" vertical="center" wrapText="1"/>
      <protection hidden="1"/>
    </xf>
    <xf numFmtId="0" fontId="3" fillId="11" borderId="19" xfId="0" applyFont="1" applyFill="1" applyBorder="1" applyAlignment="1" applyProtection="1">
      <alignment horizontal="center" vertical="center" wrapText="1"/>
      <protection hidden="1"/>
    </xf>
    <xf numFmtId="0" fontId="3" fillId="11" borderId="20" xfId="0" applyFont="1" applyFill="1" applyBorder="1" applyAlignment="1" applyProtection="1">
      <alignment horizontal="center" vertical="center" wrapText="1"/>
      <protection hidden="1"/>
    </xf>
    <xf numFmtId="0" fontId="3" fillId="11" borderId="0" xfId="0" applyFont="1" applyFill="1" applyAlignment="1" applyProtection="1">
      <alignment horizontal="center" vertical="center" wrapText="1"/>
      <protection hidden="1"/>
    </xf>
    <xf numFmtId="0" fontId="3" fillId="11" borderId="21" xfId="0" applyFont="1" applyFill="1" applyBorder="1" applyAlignment="1" applyProtection="1">
      <alignment horizontal="center" vertical="center" wrapText="1"/>
      <protection hidden="1"/>
    </xf>
    <xf numFmtId="0" fontId="3" fillId="11" borderId="22" xfId="0" applyFont="1" applyFill="1" applyBorder="1" applyAlignment="1" applyProtection="1">
      <alignment horizontal="center" vertical="center" wrapText="1"/>
      <protection hidden="1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3" fillId="11" borderId="23" xfId="0" applyFont="1" applyFill="1" applyBorder="1" applyAlignment="1" applyProtection="1">
      <alignment horizontal="center" vertical="center" wrapText="1"/>
      <protection hidden="1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6" fillId="10" borderId="1" xfId="0" quotePrefix="1" applyFont="1" applyFill="1" applyBorder="1" applyAlignment="1" applyProtection="1">
      <alignment horizontal="center" vertical="center"/>
      <protection hidden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 wrapText="1"/>
      <protection hidden="1"/>
    </xf>
    <xf numFmtId="0" fontId="13" fillId="10" borderId="3" xfId="0" quotePrefix="1" applyFont="1" applyFill="1" applyBorder="1" applyAlignment="1" applyProtection="1">
      <alignment horizontal="center" vertical="center"/>
      <protection hidden="1"/>
    </xf>
    <xf numFmtId="0" fontId="13" fillId="10" borderId="5" xfId="0" quotePrefix="1" applyFont="1" applyFill="1" applyBorder="1" applyAlignment="1" applyProtection="1">
      <alignment horizontal="center" vertical="center"/>
      <protection hidden="1"/>
    </xf>
    <xf numFmtId="0" fontId="14" fillId="24" borderId="3" xfId="0" quotePrefix="1" applyFont="1" applyFill="1" applyBorder="1" applyAlignment="1" applyProtection="1">
      <alignment horizontal="center" vertical="center"/>
      <protection hidden="1"/>
    </xf>
    <xf numFmtId="0" fontId="14" fillId="24" borderId="5" xfId="0" quotePrefix="1" applyFont="1" applyFill="1" applyBorder="1" applyAlignment="1" applyProtection="1">
      <alignment horizontal="center" vertical="center"/>
      <protection hidden="1"/>
    </xf>
    <xf numFmtId="0" fontId="15" fillId="23" borderId="3" xfId="0" applyFont="1" applyFill="1" applyBorder="1" applyAlignment="1" applyProtection="1">
      <alignment horizontal="center" vertical="center"/>
      <protection hidden="1"/>
    </xf>
    <xf numFmtId="0" fontId="15" fillId="23" borderId="5" xfId="0" applyFont="1" applyFill="1" applyBorder="1" applyAlignment="1" applyProtection="1">
      <alignment horizontal="center" vertical="center"/>
      <protection hidden="1"/>
    </xf>
    <xf numFmtId="0" fontId="14" fillId="21" borderId="3" xfId="0" quotePrefix="1" applyFont="1" applyFill="1" applyBorder="1" applyAlignment="1" applyProtection="1">
      <alignment horizontal="center" vertical="center"/>
      <protection hidden="1"/>
    </xf>
    <xf numFmtId="0" fontId="14" fillId="21" borderId="5" xfId="0" quotePrefix="1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6" fillId="10" borderId="3" xfId="0" quotePrefix="1" applyFont="1" applyFill="1" applyBorder="1" applyAlignment="1" applyProtection="1">
      <alignment horizontal="center" vertical="center"/>
      <protection hidden="1"/>
    </xf>
    <xf numFmtId="0" fontId="16" fillId="10" borderId="5" xfId="0" quotePrefix="1" applyFont="1" applyFill="1" applyBorder="1" applyAlignment="1" applyProtection="1">
      <alignment horizontal="center" vertical="center"/>
      <protection hidden="1"/>
    </xf>
    <xf numFmtId="0" fontId="21" fillId="18" borderId="1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8" fillId="11" borderId="20" xfId="0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8" fillId="11" borderId="23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textRotation="77"/>
    </xf>
    <xf numFmtId="0" fontId="27" fillId="7" borderId="15" xfId="0" applyFont="1" applyFill="1" applyBorder="1" applyAlignment="1">
      <alignment horizontal="center" vertical="center" textRotation="77"/>
    </xf>
    <xf numFmtId="0" fontId="27" fillId="7" borderId="16" xfId="0" applyFont="1" applyFill="1" applyBorder="1" applyAlignment="1">
      <alignment horizontal="center" vertical="center" textRotation="77"/>
    </xf>
    <xf numFmtId="0" fontId="27" fillId="2" borderId="13" xfId="0" applyFont="1" applyFill="1" applyBorder="1" applyAlignment="1">
      <alignment horizontal="center" vertical="center" textRotation="77"/>
    </xf>
    <xf numFmtId="0" fontId="27" fillId="2" borderId="15" xfId="0" applyFont="1" applyFill="1" applyBorder="1" applyAlignment="1">
      <alignment horizontal="center" vertical="center" textRotation="77"/>
    </xf>
    <xf numFmtId="0" fontId="27" fillId="2" borderId="16" xfId="0" applyFont="1" applyFill="1" applyBorder="1" applyAlignment="1">
      <alignment horizontal="center" vertical="center" textRotation="77"/>
    </xf>
    <xf numFmtId="0" fontId="27" fillId="3" borderId="13" xfId="0" applyFont="1" applyFill="1" applyBorder="1" applyAlignment="1">
      <alignment horizontal="center" vertical="center" textRotation="77"/>
    </xf>
    <xf numFmtId="0" fontId="27" fillId="3" borderId="15" xfId="0" applyFont="1" applyFill="1" applyBorder="1" applyAlignment="1">
      <alignment horizontal="center" vertical="center" textRotation="77"/>
    </xf>
    <xf numFmtId="0" fontId="27" fillId="3" borderId="16" xfId="0" applyFont="1" applyFill="1" applyBorder="1" applyAlignment="1">
      <alignment horizontal="center" vertical="center" textRotation="77"/>
    </xf>
    <xf numFmtId="0" fontId="27" fillId="5" borderId="13" xfId="0" applyFont="1" applyFill="1" applyBorder="1" applyAlignment="1">
      <alignment horizontal="center" vertical="center" textRotation="77"/>
    </xf>
    <xf numFmtId="0" fontId="27" fillId="5" borderId="15" xfId="0" applyFont="1" applyFill="1" applyBorder="1" applyAlignment="1">
      <alignment horizontal="center" vertical="center" textRotation="77"/>
    </xf>
    <xf numFmtId="0" fontId="27" fillId="5" borderId="16" xfId="0" applyFont="1" applyFill="1" applyBorder="1" applyAlignment="1">
      <alignment horizontal="center" vertical="center" textRotation="77"/>
    </xf>
    <xf numFmtId="0" fontId="27" fillId="4" borderId="13" xfId="0" applyFont="1" applyFill="1" applyBorder="1" applyAlignment="1">
      <alignment horizontal="center" vertical="center" textRotation="77"/>
    </xf>
    <xf numFmtId="0" fontId="27" fillId="4" borderId="15" xfId="0" applyFont="1" applyFill="1" applyBorder="1" applyAlignment="1">
      <alignment horizontal="center" vertical="center" textRotation="77"/>
    </xf>
    <xf numFmtId="0" fontId="27" fillId="4" borderId="16" xfId="0" applyFont="1" applyFill="1" applyBorder="1" applyAlignment="1">
      <alignment horizontal="center" vertical="center" textRotation="77"/>
    </xf>
    <xf numFmtId="0" fontId="53" fillId="19" borderId="12" xfId="0" applyFont="1" applyFill="1" applyBorder="1" applyAlignment="1">
      <alignment horizontal="center" vertical="center" wrapText="1"/>
    </xf>
    <xf numFmtId="0" fontId="39" fillId="7" borderId="15" xfId="0" applyFont="1" applyFill="1" applyBorder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39" fillId="7" borderId="10" xfId="0" applyFont="1" applyFill="1" applyBorder="1" applyAlignment="1">
      <alignment horizontal="center" vertical="center"/>
    </xf>
    <xf numFmtId="0" fontId="39" fillId="7" borderId="16" xfId="0" applyFont="1" applyFill="1" applyBorder="1" applyAlignment="1">
      <alignment horizontal="center" vertical="center"/>
    </xf>
    <xf numFmtId="0" fontId="39" fillId="7" borderId="27" xfId="0" applyFont="1" applyFill="1" applyBorder="1" applyAlignment="1">
      <alignment horizontal="center" vertical="center"/>
    </xf>
    <xf numFmtId="0" fontId="39" fillId="7" borderId="9" xfId="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2" fillId="3" borderId="24" xfId="0" applyFont="1" applyFill="1" applyBorder="1" applyAlignment="1">
      <alignment horizontal="center" vertical="center"/>
    </xf>
    <xf numFmtId="0" fontId="52" fillId="3" borderId="25" xfId="0" applyFont="1" applyFill="1" applyBorder="1" applyAlignment="1">
      <alignment horizontal="center" vertical="center"/>
    </xf>
    <xf numFmtId="0" fontId="52" fillId="3" borderId="26" xfId="0" applyFont="1" applyFill="1" applyBorder="1" applyAlignment="1">
      <alignment horizontal="center" vertical="center"/>
    </xf>
    <xf numFmtId="0" fontId="37" fillId="11" borderId="24" xfId="0" applyFont="1" applyFill="1" applyBorder="1" applyAlignment="1">
      <alignment horizontal="center" vertical="center"/>
    </xf>
    <xf numFmtId="0" fontId="37" fillId="11" borderId="25" xfId="0" applyFont="1" applyFill="1" applyBorder="1" applyAlignment="1">
      <alignment horizontal="center" vertical="center"/>
    </xf>
    <xf numFmtId="0" fontId="37" fillId="11" borderId="26" xfId="0" applyFont="1" applyFill="1" applyBorder="1" applyAlignment="1">
      <alignment horizontal="center" vertical="center"/>
    </xf>
  </cellXfs>
  <cellStyles count="1">
    <cellStyle name="Normal" xfId="0" builtinId="0"/>
  </cellStyles>
  <dxfs count="141"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 patternType="gray0625">
          <fgColor rgb="FF00FFFF"/>
        </patternFill>
      </fill>
    </dxf>
    <dxf>
      <font>
        <b/>
        <i val="0"/>
        <color rgb="FFFF0000"/>
      </font>
      <fill>
        <patternFill patternType="gray0625">
          <fgColor rgb="FF00FF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B05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color theme="1"/>
      </font>
      <fill>
        <patternFill>
          <bgColor theme="1"/>
        </pattern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B05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color auto="1"/>
      </font>
      <fill>
        <patternFill>
          <bgColor theme="1"/>
        </pattern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B05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color auto="1"/>
      </font>
      <fill>
        <patternFill>
          <bgColor theme="1"/>
        </pattern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B05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color auto="1"/>
      </font>
      <fill>
        <patternFill>
          <bgColor theme="1"/>
        </pattern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B05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color auto="1"/>
      </font>
      <fill>
        <patternFill>
          <bgColor theme="1"/>
        </pattern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B05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00CC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5" tint="-0.25098422193060094"/>
          </stop>
          <stop position="1">
            <color theme="0"/>
          </stop>
        </gradientFill>
      </fill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3300"/>
      <color rgb="FF99FF66"/>
      <color rgb="FF99FFCC"/>
      <color rgb="FFCCFF33"/>
      <color rgb="FFFF99CC"/>
      <color rgb="FF00FFFF"/>
      <color rgb="FFFFFFFF"/>
      <color rgb="FFCCECFF"/>
      <color rgb="FF66FF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171791</xdr:colOff>
      <xdr:row>20</xdr:row>
      <xdr:rowOff>103755</xdr:rowOff>
    </xdr:from>
    <xdr:to>
      <xdr:col>16</xdr:col>
      <xdr:colOff>498362</xdr:colOff>
      <xdr:row>22</xdr:row>
      <xdr:rowOff>331675</xdr:rowOff>
    </xdr:to>
    <xdr:sp macro="[0]!Macro6" textlink="">
      <xdr:nvSpPr>
        <xdr:cNvPr id="3" name="Ellips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8649041" y="6866505"/>
          <a:ext cx="2136321" cy="989920"/>
        </a:xfrm>
        <a:prstGeom prst="ellipse">
          <a:avLst/>
        </a:prstGeom>
        <a:pattFill prst="lgCheck">
          <a:fgClr>
            <a:schemeClr val="accent6">
              <a:lumMod val="60000"/>
              <a:lumOff val="40000"/>
            </a:schemeClr>
          </a:fgClr>
          <a:bgClr>
            <a:schemeClr val="bg1"/>
          </a:bgClr>
        </a:pattFill>
        <a:ln w="25400">
          <a:gradFill>
            <a:gsLst>
              <a:gs pos="53000">
                <a:schemeClr val="accent6">
                  <a:lumMod val="50000"/>
                </a:schemeClr>
              </a:gs>
              <a:gs pos="56000">
                <a:schemeClr val="accent6">
                  <a:lumMod val="50000"/>
                </a:schemeClr>
              </a:gs>
              <a:gs pos="34000">
                <a:schemeClr val="accent6">
                  <a:lumMod val="50000"/>
                </a:schemeClr>
              </a:gs>
              <a:gs pos="83000">
                <a:schemeClr val="accent6">
                  <a:lumMod val="50000"/>
                </a:schemeClr>
              </a:gs>
              <a:gs pos="100000">
                <a:schemeClr val="accent6">
                  <a:lumMod val="5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>
            <a:solidFill>
              <a:srgbClr val="FF0000"/>
            </a:solidFill>
          </a:endParaRPr>
        </a:p>
        <a:p>
          <a:pPr algn="l"/>
          <a:r>
            <a:rPr lang="fr-FR" sz="1600" b="1">
              <a:solidFill>
                <a:srgbClr val="FF0000"/>
              </a:solidFill>
            </a:rPr>
            <a:t>    Classement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64635</xdr:colOff>
      <xdr:row>20</xdr:row>
      <xdr:rowOff>318066</xdr:rowOff>
    </xdr:from>
    <xdr:to>
      <xdr:col>16</xdr:col>
      <xdr:colOff>391206</xdr:colOff>
      <xdr:row>23</xdr:row>
      <xdr:rowOff>164986</xdr:rowOff>
    </xdr:to>
    <xdr:sp macro="[0]!Macro6" textlink="">
      <xdr:nvSpPr>
        <xdr:cNvPr id="2" name="Ellips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8541885" y="7080816"/>
          <a:ext cx="2136321" cy="989920"/>
        </a:xfrm>
        <a:prstGeom prst="ellipse">
          <a:avLst/>
        </a:prstGeom>
        <a:pattFill prst="lgCheck">
          <a:fgClr>
            <a:schemeClr val="accent6">
              <a:lumMod val="60000"/>
              <a:lumOff val="40000"/>
            </a:schemeClr>
          </a:fgClr>
          <a:bgClr>
            <a:schemeClr val="bg1"/>
          </a:bgClr>
        </a:pattFill>
        <a:ln w="25400">
          <a:gradFill>
            <a:gsLst>
              <a:gs pos="53000">
                <a:schemeClr val="accent6">
                  <a:lumMod val="50000"/>
                </a:schemeClr>
              </a:gs>
              <a:gs pos="56000">
                <a:schemeClr val="accent6">
                  <a:lumMod val="50000"/>
                </a:schemeClr>
              </a:gs>
              <a:gs pos="34000">
                <a:schemeClr val="accent6">
                  <a:lumMod val="50000"/>
                </a:schemeClr>
              </a:gs>
              <a:gs pos="83000">
                <a:schemeClr val="accent6">
                  <a:lumMod val="50000"/>
                </a:schemeClr>
              </a:gs>
              <a:gs pos="100000">
                <a:schemeClr val="accent6">
                  <a:lumMod val="5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>
            <a:solidFill>
              <a:srgbClr val="FF0000"/>
            </a:solidFill>
          </a:endParaRPr>
        </a:p>
        <a:p>
          <a:pPr algn="l"/>
          <a:r>
            <a:rPr lang="fr-FR" sz="1600" b="1">
              <a:solidFill>
                <a:srgbClr val="FF0000"/>
              </a:solidFill>
            </a:rPr>
            <a:t>    Classement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183697</xdr:colOff>
      <xdr:row>20</xdr:row>
      <xdr:rowOff>163285</xdr:rowOff>
    </xdr:from>
    <xdr:to>
      <xdr:col>16</xdr:col>
      <xdr:colOff>510268</xdr:colOff>
      <xdr:row>23</xdr:row>
      <xdr:rowOff>10205</xdr:rowOff>
    </xdr:to>
    <xdr:sp macro="[0]!Macro6" textlink="">
      <xdr:nvSpPr>
        <xdr:cNvPr id="2" name="Ellips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8660947" y="6926035"/>
          <a:ext cx="2136321" cy="989920"/>
        </a:xfrm>
        <a:prstGeom prst="ellipse">
          <a:avLst/>
        </a:prstGeom>
        <a:pattFill prst="lgCheck">
          <a:fgClr>
            <a:schemeClr val="accent6">
              <a:lumMod val="60000"/>
              <a:lumOff val="40000"/>
            </a:schemeClr>
          </a:fgClr>
          <a:bgClr>
            <a:schemeClr val="bg1"/>
          </a:bgClr>
        </a:pattFill>
        <a:ln w="25400">
          <a:gradFill>
            <a:gsLst>
              <a:gs pos="53000">
                <a:schemeClr val="accent6">
                  <a:lumMod val="50000"/>
                </a:schemeClr>
              </a:gs>
              <a:gs pos="56000">
                <a:schemeClr val="accent6">
                  <a:lumMod val="50000"/>
                </a:schemeClr>
              </a:gs>
              <a:gs pos="34000">
                <a:schemeClr val="accent6">
                  <a:lumMod val="50000"/>
                </a:schemeClr>
              </a:gs>
              <a:gs pos="83000">
                <a:schemeClr val="accent6">
                  <a:lumMod val="50000"/>
                </a:schemeClr>
              </a:gs>
              <a:gs pos="100000">
                <a:schemeClr val="accent6">
                  <a:lumMod val="5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>
            <a:solidFill>
              <a:srgbClr val="FF0000"/>
            </a:solidFill>
          </a:endParaRPr>
        </a:p>
        <a:p>
          <a:pPr algn="l"/>
          <a:r>
            <a:rPr lang="fr-FR" sz="1600" b="1">
              <a:solidFill>
                <a:srgbClr val="FF0000"/>
              </a:solidFill>
            </a:rPr>
            <a:t>     Classement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40822</xdr:colOff>
      <xdr:row>20</xdr:row>
      <xdr:rowOff>103754</xdr:rowOff>
    </xdr:from>
    <xdr:to>
      <xdr:col>16</xdr:col>
      <xdr:colOff>367393</xdr:colOff>
      <xdr:row>22</xdr:row>
      <xdr:rowOff>331674</xdr:rowOff>
    </xdr:to>
    <xdr:sp macro="[0]!Macro6" textlink="">
      <xdr:nvSpPr>
        <xdr:cNvPr id="2" name="Ellips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8518072" y="6866504"/>
          <a:ext cx="2136321" cy="989920"/>
        </a:xfrm>
        <a:prstGeom prst="ellipse">
          <a:avLst/>
        </a:prstGeom>
        <a:pattFill prst="lgCheck">
          <a:fgClr>
            <a:schemeClr val="accent6">
              <a:lumMod val="60000"/>
              <a:lumOff val="40000"/>
            </a:schemeClr>
          </a:fgClr>
          <a:bgClr>
            <a:schemeClr val="bg1"/>
          </a:bgClr>
        </a:pattFill>
        <a:ln w="25400">
          <a:gradFill>
            <a:gsLst>
              <a:gs pos="53000">
                <a:schemeClr val="accent6">
                  <a:lumMod val="50000"/>
                </a:schemeClr>
              </a:gs>
              <a:gs pos="56000">
                <a:schemeClr val="accent6">
                  <a:lumMod val="50000"/>
                </a:schemeClr>
              </a:gs>
              <a:gs pos="34000">
                <a:schemeClr val="accent6">
                  <a:lumMod val="50000"/>
                </a:schemeClr>
              </a:gs>
              <a:gs pos="83000">
                <a:schemeClr val="accent6">
                  <a:lumMod val="50000"/>
                </a:schemeClr>
              </a:gs>
              <a:gs pos="100000">
                <a:schemeClr val="accent6">
                  <a:lumMod val="5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>
            <a:solidFill>
              <a:srgbClr val="FF0000"/>
            </a:solidFill>
          </a:endParaRPr>
        </a:p>
        <a:p>
          <a:pPr algn="l"/>
          <a:r>
            <a:rPr lang="fr-FR" sz="1600" b="1">
              <a:solidFill>
                <a:srgbClr val="FF0000"/>
              </a:solidFill>
            </a:rPr>
            <a:t>     Classement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136072</xdr:colOff>
      <xdr:row>20</xdr:row>
      <xdr:rowOff>91848</xdr:rowOff>
    </xdr:from>
    <xdr:to>
      <xdr:col>16</xdr:col>
      <xdr:colOff>462643</xdr:colOff>
      <xdr:row>22</xdr:row>
      <xdr:rowOff>319768</xdr:rowOff>
    </xdr:to>
    <xdr:sp macro="[0]!Macro6" textlink="">
      <xdr:nvSpPr>
        <xdr:cNvPr id="2" name="Ellips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8613322" y="6854598"/>
          <a:ext cx="2136321" cy="989920"/>
        </a:xfrm>
        <a:prstGeom prst="ellipse">
          <a:avLst/>
        </a:prstGeom>
        <a:pattFill prst="lgCheck">
          <a:fgClr>
            <a:schemeClr val="accent6">
              <a:lumMod val="60000"/>
              <a:lumOff val="40000"/>
            </a:schemeClr>
          </a:fgClr>
          <a:bgClr>
            <a:schemeClr val="bg1"/>
          </a:bgClr>
        </a:pattFill>
        <a:ln w="25400">
          <a:gradFill>
            <a:gsLst>
              <a:gs pos="53000">
                <a:schemeClr val="accent6">
                  <a:lumMod val="50000"/>
                </a:schemeClr>
              </a:gs>
              <a:gs pos="56000">
                <a:schemeClr val="accent6">
                  <a:lumMod val="50000"/>
                </a:schemeClr>
              </a:gs>
              <a:gs pos="34000">
                <a:schemeClr val="accent6">
                  <a:lumMod val="50000"/>
                </a:schemeClr>
              </a:gs>
              <a:gs pos="83000">
                <a:schemeClr val="accent6">
                  <a:lumMod val="50000"/>
                </a:schemeClr>
              </a:gs>
              <a:gs pos="100000">
                <a:schemeClr val="accent6">
                  <a:lumMod val="5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>
            <a:solidFill>
              <a:srgbClr val="FF0000"/>
            </a:solidFill>
          </a:endParaRPr>
        </a:p>
        <a:p>
          <a:pPr algn="l"/>
          <a:r>
            <a:rPr lang="fr-FR" sz="1600" b="1">
              <a:solidFill>
                <a:srgbClr val="FF0000"/>
              </a:solidFill>
            </a:rPr>
            <a:t>     Classement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136072</xdr:colOff>
      <xdr:row>20</xdr:row>
      <xdr:rowOff>91848</xdr:rowOff>
    </xdr:from>
    <xdr:to>
      <xdr:col>16</xdr:col>
      <xdr:colOff>462643</xdr:colOff>
      <xdr:row>22</xdr:row>
      <xdr:rowOff>319768</xdr:rowOff>
    </xdr:to>
    <xdr:sp macro="[0]!Macro6" textlink="">
      <xdr:nvSpPr>
        <xdr:cNvPr id="2" name="Ellips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8613322" y="6854598"/>
          <a:ext cx="2136321" cy="989920"/>
        </a:xfrm>
        <a:prstGeom prst="ellipse">
          <a:avLst/>
        </a:prstGeom>
        <a:pattFill prst="lgCheck">
          <a:fgClr>
            <a:schemeClr val="accent6">
              <a:lumMod val="60000"/>
              <a:lumOff val="40000"/>
            </a:schemeClr>
          </a:fgClr>
          <a:bgClr>
            <a:schemeClr val="bg1"/>
          </a:bgClr>
        </a:pattFill>
        <a:ln w="25400">
          <a:gradFill>
            <a:gsLst>
              <a:gs pos="53000">
                <a:schemeClr val="accent6">
                  <a:lumMod val="50000"/>
                </a:schemeClr>
              </a:gs>
              <a:gs pos="56000">
                <a:schemeClr val="accent6">
                  <a:lumMod val="50000"/>
                </a:schemeClr>
              </a:gs>
              <a:gs pos="34000">
                <a:schemeClr val="accent6">
                  <a:lumMod val="50000"/>
                </a:schemeClr>
              </a:gs>
              <a:gs pos="83000">
                <a:schemeClr val="accent6">
                  <a:lumMod val="50000"/>
                </a:schemeClr>
              </a:gs>
              <a:gs pos="100000">
                <a:schemeClr val="accent6">
                  <a:lumMod val="5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>
            <a:solidFill>
              <a:srgbClr val="FF0000"/>
            </a:solidFill>
          </a:endParaRPr>
        </a:p>
        <a:p>
          <a:pPr algn="l"/>
          <a:r>
            <a:rPr lang="fr-FR" sz="1600" b="1">
              <a:solidFill>
                <a:srgbClr val="FF0000"/>
              </a:solidFill>
            </a:rPr>
            <a:t>    Classement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A1:AE26"/>
  <sheetViews>
    <sheetView topLeftCell="A10" zoomScale="80" zoomScaleNormal="80" workbookViewId="0"/>
  </sheetViews>
  <sheetFormatPr baseColWidth="10" defaultColWidth="11.42578125" defaultRowHeight="14.25"/>
  <cols>
    <col min="1" max="1" width="1.7109375" style="6" customWidth="1"/>
    <col min="2" max="2" width="12.7109375" style="6" customWidth="1"/>
    <col min="3" max="3" width="1.7109375" style="6" customWidth="1"/>
    <col min="4" max="10" width="12.7109375" style="6" customWidth="1"/>
    <col min="11" max="11" width="3.7109375" style="6" customWidth="1"/>
    <col min="12" max="12" width="12.7109375" style="6" customWidth="1"/>
    <col min="13" max="13" width="5.7109375" style="6" customWidth="1"/>
    <col min="14" max="14" width="12.7109375" style="6" customWidth="1"/>
    <col min="15" max="15" width="1.7109375" style="6" customWidth="1"/>
    <col min="16" max="22" width="12.7109375" style="6" customWidth="1"/>
    <col min="23" max="23" width="3.7109375" style="6" customWidth="1"/>
    <col min="24" max="24" width="12.7109375" style="6" customWidth="1"/>
    <col min="25" max="26" width="11.42578125" style="6"/>
    <col min="27" max="27" width="13.7109375" style="6" bestFit="1" customWidth="1"/>
    <col min="28" max="16384" width="11.42578125" style="6"/>
  </cols>
  <sheetData>
    <row r="1" spans="1:31" s="2" customFormat="1" ht="30" customHeight="1" thickTop="1" thickBot="1">
      <c r="A1" s="6"/>
      <c r="B1" s="136" t="s">
        <v>87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  <c r="Y1" s="6"/>
      <c r="Z1" s="6"/>
      <c r="AA1" s="107" t="s">
        <v>68</v>
      </c>
      <c r="AB1" s="6"/>
      <c r="AC1" s="6"/>
      <c r="AD1" s="6"/>
      <c r="AE1" s="6"/>
    </row>
    <row r="2" spans="1:31" s="2" customFormat="1" ht="9.9499999999999993" customHeight="1" thickTop="1" thickBot="1">
      <c r="A2" s="6"/>
      <c r="B2" s="9"/>
      <c r="C2" s="9"/>
      <c r="D2" s="10"/>
      <c r="E2" s="10"/>
      <c r="F2" s="10"/>
      <c r="G2" s="10"/>
      <c r="H2" s="10"/>
      <c r="I2" s="10"/>
      <c r="J2" s="10"/>
      <c r="K2" s="9"/>
      <c r="L2" s="10"/>
      <c r="M2" s="9"/>
      <c r="N2" s="9"/>
      <c r="O2" s="9"/>
      <c r="P2" s="10"/>
      <c r="Q2" s="10"/>
      <c r="R2" s="10"/>
      <c r="S2" s="10"/>
      <c r="T2" s="10"/>
      <c r="U2" s="10"/>
      <c r="V2" s="10"/>
      <c r="W2" s="9"/>
      <c r="X2" s="10"/>
      <c r="Y2" s="6"/>
      <c r="Z2" s="6"/>
      <c r="AA2" s="6"/>
      <c r="AB2" s="6"/>
      <c r="AC2" s="6"/>
      <c r="AD2" s="6"/>
      <c r="AE2" s="6"/>
    </row>
    <row r="3" spans="1:31" ht="24.95" customHeight="1" thickTop="1" thickBot="1">
      <c r="B3" s="141" t="s">
        <v>7</v>
      </c>
      <c r="D3" s="7" t="s">
        <v>13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L3" s="7" t="s">
        <v>6</v>
      </c>
      <c r="N3" s="141" t="s">
        <v>8</v>
      </c>
      <c r="P3" s="7" t="s">
        <v>13</v>
      </c>
      <c r="Q3" s="8" t="s">
        <v>0</v>
      </c>
      <c r="R3" s="8" t="s">
        <v>1</v>
      </c>
      <c r="S3" s="8" t="s">
        <v>2</v>
      </c>
      <c r="T3" s="8" t="s">
        <v>3</v>
      </c>
      <c r="U3" s="8" t="s">
        <v>4</v>
      </c>
      <c r="V3" s="8" t="s">
        <v>5</v>
      </c>
      <c r="X3" s="7" t="s">
        <v>6</v>
      </c>
    </row>
    <row r="4" spans="1:31" ht="30" customHeight="1" thickTop="1" thickBot="1">
      <c r="B4" s="142"/>
      <c r="C4" s="3"/>
      <c r="D4" s="99" t="s">
        <v>9</v>
      </c>
      <c r="E4" s="103">
        <v>10</v>
      </c>
      <c r="F4" s="103">
        <v>0</v>
      </c>
      <c r="G4" s="103">
        <v>13</v>
      </c>
      <c r="H4" s="103">
        <v>13</v>
      </c>
      <c r="I4" s="103">
        <v>13</v>
      </c>
      <c r="J4" s="103">
        <v>10</v>
      </c>
      <c r="K4" s="5"/>
      <c r="L4" s="108">
        <f>COUNTIFS($E4:$J4,"13")*5</f>
        <v>15</v>
      </c>
      <c r="N4" s="142"/>
      <c r="O4" s="3"/>
      <c r="P4" s="99" t="s">
        <v>9</v>
      </c>
      <c r="Q4" s="103">
        <v>4</v>
      </c>
      <c r="R4" s="103">
        <v>13</v>
      </c>
      <c r="S4" s="103">
        <v>12</v>
      </c>
      <c r="T4" s="103">
        <v>13</v>
      </c>
      <c r="U4" s="103">
        <v>13</v>
      </c>
      <c r="V4" s="103">
        <v>1</v>
      </c>
      <c r="W4" s="5"/>
      <c r="X4" s="108">
        <f>COUNTIFS($Q4:$V4,"13")*5</f>
        <v>15</v>
      </c>
    </row>
    <row r="5" spans="1:31" ht="30" customHeight="1" thickTop="1" thickBot="1">
      <c r="B5" s="142"/>
      <c r="C5" s="3"/>
      <c r="D5" s="99" t="s">
        <v>10</v>
      </c>
      <c r="E5" s="103">
        <v>13</v>
      </c>
      <c r="F5" s="103">
        <v>13</v>
      </c>
      <c r="G5" s="103">
        <v>8</v>
      </c>
      <c r="H5" s="103">
        <v>9</v>
      </c>
      <c r="I5" s="103">
        <v>12</v>
      </c>
      <c r="J5" s="103">
        <v>13</v>
      </c>
      <c r="K5" s="5"/>
      <c r="L5" s="108">
        <f t="shared" ref="L5:L9" si="0">COUNTIFS($E5:$J5,"13")*5</f>
        <v>15</v>
      </c>
      <c r="N5" s="142"/>
      <c r="O5" s="3"/>
      <c r="P5" s="99" t="s">
        <v>69</v>
      </c>
      <c r="Q5" s="103">
        <v>13</v>
      </c>
      <c r="R5" s="103">
        <v>11</v>
      </c>
      <c r="S5" s="103">
        <v>13</v>
      </c>
      <c r="T5" s="103">
        <v>8</v>
      </c>
      <c r="U5" s="103">
        <v>12</v>
      </c>
      <c r="V5" s="103">
        <v>13</v>
      </c>
      <c r="W5" s="5"/>
      <c r="X5" s="108">
        <f t="shared" ref="X5:X9" si="1">COUNTIFS($Q5:$V5,"13")*5</f>
        <v>15</v>
      </c>
    </row>
    <row r="6" spans="1:31" ht="30" customHeight="1" thickTop="1" thickBot="1">
      <c r="B6" s="142"/>
      <c r="C6" s="3"/>
      <c r="D6" s="102" t="s">
        <v>69</v>
      </c>
      <c r="E6" s="100">
        <v>5</v>
      </c>
      <c r="F6" s="100">
        <v>8</v>
      </c>
      <c r="G6" s="100">
        <v>13</v>
      </c>
      <c r="H6" s="100">
        <v>13</v>
      </c>
      <c r="I6" s="100">
        <v>8</v>
      </c>
      <c r="J6" s="100">
        <v>11</v>
      </c>
      <c r="K6" s="5"/>
      <c r="L6" s="109">
        <f t="shared" si="0"/>
        <v>10</v>
      </c>
      <c r="N6" s="142"/>
      <c r="O6" s="3"/>
      <c r="P6" s="102" t="s">
        <v>10</v>
      </c>
      <c r="Q6" s="100">
        <v>8</v>
      </c>
      <c r="R6" s="100">
        <v>13</v>
      </c>
      <c r="S6" s="100">
        <v>3</v>
      </c>
      <c r="T6" s="100">
        <v>13</v>
      </c>
      <c r="U6" s="100">
        <v>13</v>
      </c>
      <c r="V6" s="100">
        <v>13</v>
      </c>
      <c r="W6" s="5"/>
      <c r="X6" s="109">
        <f t="shared" si="1"/>
        <v>20</v>
      </c>
    </row>
    <row r="7" spans="1:31" ht="30" customHeight="1" thickTop="1" thickBot="1">
      <c r="B7" s="142"/>
      <c r="C7" s="3"/>
      <c r="D7" s="102" t="s">
        <v>12</v>
      </c>
      <c r="E7" s="100">
        <v>13</v>
      </c>
      <c r="F7" s="100">
        <v>13</v>
      </c>
      <c r="G7" s="100">
        <v>6</v>
      </c>
      <c r="H7" s="100">
        <v>6</v>
      </c>
      <c r="I7" s="100">
        <v>13</v>
      </c>
      <c r="J7" s="100">
        <v>13</v>
      </c>
      <c r="K7" s="5"/>
      <c r="L7" s="109">
        <f t="shared" si="0"/>
        <v>20</v>
      </c>
      <c r="N7" s="142"/>
      <c r="O7" s="3"/>
      <c r="P7" s="102" t="s">
        <v>47</v>
      </c>
      <c r="Q7" s="100">
        <v>13</v>
      </c>
      <c r="R7" s="100">
        <v>5</v>
      </c>
      <c r="S7" s="100">
        <v>13</v>
      </c>
      <c r="T7" s="100">
        <v>9</v>
      </c>
      <c r="U7" s="100">
        <v>7</v>
      </c>
      <c r="V7" s="100">
        <v>1</v>
      </c>
      <c r="W7" s="5"/>
      <c r="X7" s="109">
        <f t="shared" si="1"/>
        <v>10</v>
      </c>
    </row>
    <row r="8" spans="1:31" ht="30" customHeight="1" thickTop="1" thickBot="1">
      <c r="B8" s="142"/>
      <c r="C8" s="3"/>
      <c r="D8" s="101" t="s">
        <v>11</v>
      </c>
      <c r="E8" s="104">
        <v>11</v>
      </c>
      <c r="F8" s="104">
        <v>1</v>
      </c>
      <c r="G8" s="104">
        <v>5</v>
      </c>
      <c r="H8" s="104">
        <v>10</v>
      </c>
      <c r="I8" s="104">
        <v>13</v>
      </c>
      <c r="J8" s="104">
        <v>8</v>
      </c>
      <c r="K8" s="5"/>
      <c r="L8" s="110">
        <f t="shared" si="0"/>
        <v>5</v>
      </c>
      <c r="N8" s="142"/>
      <c r="O8" s="3"/>
      <c r="P8" s="101" t="s">
        <v>12</v>
      </c>
      <c r="Q8" s="104">
        <v>13</v>
      </c>
      <c r="R8" s="104">
        <v>13</v>
      </c>
      <c r="S8" s="104">
        <v>13</v>
      </c>
      <c r="T8" s="104">
        <v>7</v>
      </c>
      <c r="U8" s="104">
        <v>13</v>
      </c>
      <c r="V8" s="104">
        <v>4</v>
      </c>
      <c r="W8" s="5"/>
      <c r="X8" s="110">
        <f t="shared" si="1"/>
        <v>20</v>
      </c>
    </row>
    <row r="9" spans="1:31" ht="30" customHeight="1" thickTop="1" thickBot="1">
      <c r="B9" s="143"/>
      <c r="C9" s="3"/>
      <c r="D9" s="101" t="s">
        <v>47</v>
      </c>
      <c r="E9" s="104">
        <v>13</v>
      </c>
      <c r="F9" s="104">
        <v>13</v>
      </c>
      <c r="G9" s="104">
        <v>13</v>
      </c>
      <c r="H9" s="104">
        <v>13</v>
      </c>
      <c r="I9" s="104">
        <v>6</v>
      </c>
      <c r="J9" s="104">
        <v>13</v>
      </c>
      <c r="K9" s="5"/>
      <c r="L9" s="110">
        <f t="shared" si="0"/>
        <v>25</v>
      </c>
      <c r="N9" s="143"/>
      <c r="O9" s="3"/>
      <c r="P9" s="101" t="s">
        <v>11</v>
      </c>
      <c r="Q9" s="104">
        <v>5</v>
      </c>
      <c r="R9" s="104">
        <v>6</v>
      </c>
      <c r="S9" s="104">
        <v>11</v>
      </c>
      <c r="T9" s="104">
        <v>13</v>
      </c>
      <c r="U9" s="135">
        <v>7</v>
      </c>
      <c r="V9" s="104">
        <v>13</v>
      </c>
      <c r="W9" s="5"/>
      <c r="X9" s="110">
        <f t="shared" si="1"/>
        <v>10</v>
      </c>
    </row>
    <row r="10" spans="1:31" ht="15" customHeight="1" thickTop="1" thickBot="1"/>
    <row r="11" spans="1:31" ht="24.95" customHeight="1" thickTop="1" thickBot="1">
      <c r="B11" s="141" t="s">
        <v>14</v>
      </c>
      <c r="D11" s="4" t="s">
        <v>13</v>
      </c>
      <c r="E11" s="1" t="s">
        <v>0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5</v>
      </c>
      <c r="L11" s="4" t="s">
        <v>6</v>
      </c>
      <c r="N11" s="141" t="s">
        <v>15</v>
      </c>
      <c r="P11" s="4" t="s">
        <v>13</v>
      </c>
      <c r="Q11" s="1" t="s">
        <v>0</v>
      </c>
      <c r="R11" s="1" t="s">
        <v>1</v>
      </c>
      <c r="S11" s="1" t="s">
        <v>2</v>
      </c>
      <c r="T11" s="1" t="s">
        <v>3</v>
      </c>
      <c r="U11" s="1" t="s">
        <v>4</v>
      </c>
      <c r="V11" s="1" t="s">
        <v>5</v>
      </c>
      <c r="X11" s="4" t="s">
        <v>6</v>
      </c>
    </row>
    <row r="12" spans="1:31" ht="30" customHeight="1" thickTop="1" thickBot="1">
      <c r="B12" s="142"/>
      <c r="C12" s="3"/>
      <c r="D12" s="99" t="s">
        <v>12</v>
      </c>
      <c r="E12" s="103">
        <v>5</v>
      </c>
      <c r="F12" s="103">
        <v>4</v>
      </c>
      <c r="G12" s="103">
        <v>0</v>
      </c>
      <c r="H12" s="103">
        <v>13</v>
      </c>
      <c r="I12" s="103">
        <v>13</v>
      </c>
      <c r="J12" s="103">
        <v>13</v>
      </c>
      <c r="K12" s="5"/>
      <c r="L12" s="108">
        <f t="shared" ref="L12:L17" si="2">COUNTIFS($E12:$J12,"13")*5</f>
        <v>15</v>
      </c>
      <c r="N12" s="142"/>
      <c r="O12" s="3"/>
      <c r="P12" s="99" t="s">
        <v>9</v>
      </c>
      <c r="Q12" s="103">
        <v>13</v>
      </c>
      <c r="R12" s="103">
        <v>13</v>
      </c>
      <c r="S12" s="103">
        <v>13</v>
      </c>
      <c r="T12" s="103">
        <v>13</v>
      </c>
      <c r="U12" s="103">
        <v>13</v>
      </c>
      <c r="V12" s="103">
        <v>13</v>
      </c>
      <c r="W12" s="5"/>
      <c r="X12" s="108">
        <f t="shared" ref="X12:X17" si="3">COUNTIFS($Q12:$V12,"13")*5</f>
        <v>30</v>
      </c>
    </row>
    <row r="13" spans="1:31" ht="30" customHeight="1" thickTop="1" thickBot="1">
      <c r="B13" s="142"/>
      <c r="C13" s="3"/>
      <c r="D13" s="99" t="s">
        <v>9</v>
      </c>
      <c r="E13" s="103">
        <v>13</v>
      </c>
      <c r="F13" s="103">
        <v>13</v>
      </c>
      <c r="G13" s="103">
        <v>13</v>
      </c>
      <c r="H13" s="103">
        <v>10</v>
      </c>
      <c r="I13" s="103">
        <v>12</v>
      </c>
      <c r="J13" s="103">
        <v>10</v>
      </c>
      <c r="K13" s="5"/>
      <c r="L13" s="108">
        <f t="shared" si="2"/>
        <v>15</v>
      </c>
      <c r="N13" s="142"/>
      <c r="O13" s="3"/>
      <c r="P13" s="99" t="s">
        <v>11</v>
      </c>
      <c r="Q13" s="103">
        <v>11</v>
      </c>
      <c r="R13" s="103">
        <v>8</v>
      </c>
      <c r="S13" s="103">
        <v>11</v>
      </c>
      <c r="T13" s="103">
        <v>6</v>
      </c>
      <c r="U13" s="103">
        <v>11</v>
      </c>
      <c r="V13" s="103">
        <v>10</v>
      </c>
      <c r="W13" s="5"/>
      <c r="X13" s="108">
        <f t="shared" si="3"/>
        <v>0</v>
      </c>
    </row>
    <row r="14" spans="1:31" ht="30" customHeight="1" thickTop="1" thickBot="1">
      <c r="B14" s="142"/>
      <c r="C14" s="3"/>
      <c r="D14" s="102" t="s">
        <v>11</v>
      </c>
      <c r="E14" s="100">
        <v>0</v>
      </c>
      <c r="F14" s="100">
        <v>7</v>
      </c>
      <c r="G14" s="100">
        <v>13</v>
      </c>
      <c r="H14" s="100">
        <v>4</v>
      </c>
      <c r="I14" s="100">
        <v>13</v>
      </c>
      <c r="J14" s="100">
        <v>6</v>
      </c>
      <c r="K14" s="5"/>
      <c r="L14" s="109">
        <f t="shared" si="2"/>
        <v>10</v>
      </c>
      <c r="N14" s="142"/>
      <c r="O14" s="3"/>
      <c r="P14" s="102" t="s">
        <v>10</v>
      </c>
      <c r="Q14" s="100">
        <v>13</v>
      </c>
      <c r="R14" s="100">
        <v>13</v>
      </c>
      <c r="S14" s="100">
        <v>13</v>
      </c>
      <c r="T14" s="100">
        <v>11</v>
      </c>
      <c r="U14" s="100">
        <v>13</v>
      </c>
      <c r="V14" s="100">
        <v>2</v>
      </c>
      <c r="W14" s="5"/>
      <c r="X14" s="109">
        <f t="shared" si="3"/>
        <v>20</v>
      </c>
    </row>
    <row r="15" spans="1:31" ht="30" customHeight="1" thickTop="1" thickBot="1">
      <c r="B15" s="142"/>
      <c r="C15" s="3"/>
      <c r="D15" s="102" t="s">
        <v>10</v>
      </c>
      <c r="E15" s="100">
        <v>13</v>
      </c>
      <c r="F15" s="100">
        <v>13</v>
      </c>
      <c r="G15" s="100">
        <v>11</v>
      </c>
      <c r="H15" s="100">
        <v>13</v>
      </c>
      <c r="I15" s="100">
        <v>9</v>
      </c>
      <c r="J15" s="100">
        <v>13</v>
      </c>
      <c r="K15" s="5"/>
      <c r="L15" s="109">
        <f t="shared" si="2"/>
        <v>20</v>
      </c>
      <c r="N15" s="142"/>
      <c r="O15" s="3"/>
      <c r="P15" s="102" t="s">
        <v>69</v>
      </c>
      <c r="Q15" s="100">
        <v>4</v>
      </c>
      <c r="R15" s="100">
        <v>10</v>
      </c>
      <c r="S15" s="100">
        <v>11</v>
      </c>
      <c r="T15" s="100">
        <v>13</v>
      </c>
      <c r="U15" s="100">
        <v>6</v>
      </c>
      <c r="V15" s="100">
        <v>13</v>
      </c>
      <c r="W15" s="5"/>
      <c r="X15" s="109">
        <f t="shared" si="3"/>
        <v>10</v>
      </c>
    </row>
    <row r="16" spans="1:31" ht="30" customHeight="1" thickTop="1" thickBot="1">
      <c r="B16" s="142"/>
      <c r="C16" s="3"/>
      <c r="D16" s="101" t="s">
        <v>69</v>
      </c>
      <c r="E16" s="104">
        <v>11</v>
      </c>
      <c r="F16" s="104">
        <v>9</v>
      </c>
      <c r="G16" s="104">
        <v>6</v>
      </c>
      <c r="H16" s="104">
        <v>13</v>
      </c>
      <c r="I16" s="104">
        <v>9</v>
      </c>
      <c r="J16" s="104">
        <v>6</v>
      </c>
      <c r="K16" s="5"/>
      <c r="L16" s="110">
        <f t="shared" si="2"/>
        <v>5</v>
      </c>
      <c r="N16" s="142"/>
      <c r="O16" s="3"/>
      <c r="P16" s="101" t="s">
        <v>47</v>
      </c>
      <c r="Q16" s="104">
        <v>13</v>
      </c>
      <c r="R16" s="104">
        <v>13</v>
      </c>
      <c r="S16" s="104">
        <v>13</v>
      </c>
      <c r="T16" s="104">
        <v>13</v>
      </c>
      <c r="U16" s="104">
        <v>10</v>
      </c>
      <c r="V16" s="104">
        <v>7</v>
      </c>
      <c r="W16" s="5"/>
      <c r="X16" s="110">
        <f t="shared" si="3"/>
        <v>20</v>
      </c>
    </row>
    <row r="17" spans="1:31" ht="30" customHeight="1" thickTop="1" thickBot="1">
      <c r="B17" s="143"/>
      <c r="C17" s="3"/>
      <c r="D17" s="101" t="s">
        <v>47</v>
      </c>
      <c r="E17" s="104">
        <v>13</v>
      </c>
      <c r="F17" s="104">
        <v>13</v>
      </c>
      <c r="G17" s="104">
        <v>13</v>
      </c>
      <c r="H17" s="104">
        <v>10</v>
      </c>
      <c r="I17" s="104">
        <v>13</v>
      </c>
      <c r="J17" s="104">
        <v>13</v>
      </c>
      <c r="K17" s="5"/>
      <c r="L17" s="110">
        <f t="shared" si="2"/>
        <v>25</v>
      </c>
      <c r="N17" s="143"/>
      <c r="O17" s="3"/>
      <c r="P17" s="101" t="s">
        <v>12</v>
      </c>
      <c r="Q17" s="104">
        <v>6</v>
      </c>
      <c r="R17" s="104">
        <v>5</v>
      </c>
      <c r="S17" s="104">
        <v>12</v>
      </c>
      <c r="T17" s="104">
        <v>11</v>
      </c>
      <c r="U17" s="104">
        <v>13</v>
      </c>
      <c r="V17" s="104">
        <v>13</v>
      </c>
      <c r="W17" s="5"/>
      <c r="X17" s="110">
        <f t="shared" si="3"/>
        <v>10</v>
      </c>
    </row>
    <row r="18" spans="1:31" s="2" customFormat="1" ht="15" customHeight="1" thickTop="1" thickBo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2" customFormat="1" ht="24.95" customHeight="1" thickTop="1" thickBot="1">
      <c r="A19" s="6"/>
      <c r="B19" s="141" t="s">
        <v>16</v>
      </c>
      <c r="C19" s="6"/>
      <c r="D19" s="4" t="s">
        <v>13</v>
      </c>
      <c r="E19" s="1" t="s">
        <v>0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5</v>
      </c>
      <c r="K19" s="6"/>
      <c r="L19" s="4" t="s">
        <v>6</v>
      </c>
      <c r="M19" s="6"/>
      <c r="N19" s="6"/>
      <c r="O19" s="6"/>
      <c r="P19" s="6"/>
      <c r="Q19" s="6"/>
      <c r="R19" s="4" t="s">
        <v>13</v>
      </c>
      <c r="S19" s="4" t="s">
        <v>17</v>
      </c>
      <c r="T19" s="6"/>
      <c r="U19" s="4" t="s">
        <v>13</v>
      </c>
      <c r="V19" s="106" t="s">
        <v>17</v>
      </c>
      <c r="W19" s="139" t="s">
        <v>44</v>
      </c>
      <c r="X19" s="140"/>
      <c r="Y19" s="6"/>
      <c r="Z19" s="6"/>
      <c r="AA19" s="6"/>
      <c r="AB19" s="6"/>
      <c r="AC19" s="6"/>
      <c r="AD19" s="6"/>
      <c r="AE19" s="6"/>
    </row>
    <row r="20" spans="1:31" s="2" customFormat="1" ht="30" customHeight="1" thickTop="1" thickBot="1">
      <c r="A20" s="6"/>
      <c r="B20" s="142"/>
      <c r="C20" s="3"/>
      <c r="D20" s="99" t="s">
        <v>47</v>
      </c>
      <c r="E20" s="103">
        <v>13</v>
      </c>
      <c r="F20" s="103">
        <v>13</v>
      </c>
      <c r="G20" s="103">
        <v>13</v>
      </c>
      <c r="H20" s="103">
        <v>13</v>
      </c>
      <c r="I20" s="103">
        <v>7</v>
      </c>
      <c r="J20" s="103">
        <v>12</v>
      </c>
      <c r="K20" s="5"/>
      <c r="L20" s="108">
        <f t="shared" ref="L20:L25" si="4">COUNTIFS($E20:$J20,"13")*5</f>
        <v>20</v>
      </c>
      <c r="M20" s="6"/>
      <c r="N20" s="6"/>
      <c r="O20" s="6"/>
      <c r="P20" s="6"/>
      <c r="Q20" s="6"/>
      <c r="R20" s="105" t="s">
        <v>9</v>
      </c>
      <c r="S20" s="111">
        <f>$L$4+$X$4+$L$13+$X$12+$L$21</f>
        <v>85</v>
      </c>
      <c r="T20" s="6"/>
      <c r="U20" s="105" t="s">
        <v>47</v>
      </c>
      <c r="V20" s="112">
        <v>100</v>
      </c>
      <c r="W20" s="113">
        <f t="shared" ref="W20:W25" si="5">RANK(V20,V$20:V$25,0)</f>
        <v>1</v>
      </c>
      <c r="X20" s="114" t="s">
        <v>45</v>
      </c>
      <c r="Y20" s="6"/>
      <c r="Z20" s="6"/>
      <c r="AA20" s="6"/>
      <c r="AB20" s="6"/>
      <c r="AC20" s="6"/>
      <c r="AD20" s="6"/>
      <c r="AE20" s="6"/>
    </row>
    <row r="21" spans="1:31" s="2" customFormat="1" ht="30" customHeight="1" thickTop="1" thickBot="1">
      <c r="A21" s="6"/>
      <c r="B21" s="142"/>
      <c r="C21" s="3"/>
      <c r="D21" s="99" t="s">
        <v>9</v>
      </c>
      <c r="E21" s="103">
        <v>2</v>
      </c>
      <c r="F21" s="103">
        <v>7</v>
      </c>
      <c r="G21" s="103">
        <v>3</v>
      </c>
      <c r="H21" s="103">
        <v>5</v>
      </c>
      <c r="I21" s="103">
        <v>13</v>
      </c>
      <c r="J21" s="103">
        <v>13</v>
      </c>
      <c r="K21" s="5"/>
      <c r="L21" s="108">
        <f t="shared" si="4"/>
        <v>10</v>
      </c>
      <c r="M21" s="6"/>
      <c r="N21" s="6"/>
      <c r="O21" s="6"/>
      <c r="P21" s="6"/>
      <c r="Q21" s="6"/>
      <c r="R21" s="105" t="s">
        <v>12</v>
      </c>
      <c r="S21" s="111">
        <f>$L$7+$X$8+$L$12+$X$17+$L$22</f>
        <v>80</v>
      </c>
      <c r="T21" s="6"/>
      <c r="U21" s="105" t="s">
        <v>10</v>
      </c>
      <c r="V21" s="112">
        <v>90</v>
      </c>
      <c r="W21" s="113">
        <f t="shared" si="5"/>
        <v>2</v>
      </c>
      <c r="X21" s="114" t="s">
        <v>93</v>
      </c>
      <c r="Y21" s="6"/>
      <c r="Z21" s="6"/>
      <c r="AA21" s="6"/>
      <c r="AB21" s="6"/>
      <c r="AC21" s="6"/>
      <c r="AD21" s="6"/>
      <c r="AE21" s="6"/>
    </row>
    <row r="22" spans="1:31" s="2" customFormat="1" ht="30" customHeight="1" thickTop="1" thickBot="1">
      <c r="A22" s="6"/>
      <c r="B22" s="142"/>
      <c r="C22" s="3"/>
      <c r="D22" s="102" t="s">
        <v>12</v>
      </c>
      <c r="E22" s="100">
        <v>12</v>
      </c>
      <c r="F22" s="100">
        <v>13</v>
      </c>
      <c r="G22" s="100">
        <v>10</v>
      </c>
      <c r="H22" s="100">
        <v>13</v>
      </c>
      <c r="I22" s="100">
        <v>13</v>
      </c>
      <c r="J22" s="100">
        <v>10</v>
      </c>
      <c r="K22" s="5"/>
      <c r="L22" s="109">
        <f t="shared" si="4"/>
        <v>15</v>
      </c>
      <c r="M22" s="6"/>
      <c r="N22" s="6"/>
      <c r="O22" s="6"/>
      <c r="P22" s="6"/>
      <c r="Q22" s="6"/>
      <c r="R22" s="105" t="s">
        <v>10</v>
      </c>
      <c r="S22" s="111">
        <f>$L$5+$X$6+$L$15+$X$14+$L$23</f>
        <v>90</v>
      </c>
      <c r="T22" s="6"/>
      <c r="U22" s="105" t="s">
        <v>9</v>
      </c>
      <c r="V22" s="112">
        <v>85</v>
      </c>
      <c r="W22" s="113">
        <f t="shared" si="5"/>
        <v>3</v>
      </c>
      <c r="X22" s="114" t="s">
        <v>93</v>
      </c>
      <c r="Y22" s="6"/>
      <c r="Z22" s="6"/>
      <c r="AA22" s="6"/>
      <c r="AB22" s="6"/>
      <c r="AC22" s="6"/>
      <c r="AD22" s="6"/>
      <c r="AE22" s="6"/>
    </row>
    <row r="23" spans="1:31" s="2" customFormat="1" ht="30" customHeight="1" thickTop="1" thickBot="1">
      <c r="A23" s="6"/>
      <c r="B23" s="142"/>
      <c r="C23" s="3"/>
      <c r="D23" s="102" t="s">
        <v>10</v>
      </c>
      <c r="E23" s="100">
        <v>13</v>
      </c>
      <c r="F23" s="100">
        <v>11</v>
      </c>
      <c r="G23" s="100">
        <v>13</v>
      </c>
      <c r="H23" s="100">
        <v>12</v>
      </c>
      <c r="I23" s="100">
        <v>11</v>
      </c>
      <c r="J23" s="100">
        <v>13</v>
      </c>
      <c r="K23" s="5"/>
      <c r="L23" s="109">
        <f t="shared" si="4"/>
        <v>15</v>
      </c>
      <c r="M23" s="6"/>
      <c r="N23" s="6"/>
      <c r="O23" s="6"/>
      <c r="P23" s="6"/>
      <c r="Q23" s="6"/>
      <c r="R23" s="105" t="s">
        <v>11</v>
      </c>
      <c r="S23" s="111">
        <f>$L$8+$X$9+$L$14+$X$13+$L$25</f>
        <v>25</v>
      </c>
      <c r="T23" s="6"/>
      <c r="U23" s="105" t="s">
        <v>12</v>
      </c>
      <c r="V23" s="112">
        <v>80</v>
      </c>
      <c r="W23" s="113">
        <f t="shared" si="5"/>
        <v>4</v>
      </c>
      <c r="X23" s="114" t="s">
        <v>93</v>
      </c>
      <c r="Y23" s="6"/>
      <c r="Z23" s="6"/>
      <c r="AA23" s="6"/>
      <c r="AB23" s="6"/>
      <c r="AC23" s="6"/>
      <c r="AD23" s="6"/>
      <c r="AE23" s="6"/>
    </row>
    <row r="24" spans="1:31" s="2" customFormat="1" ht="30" customHeight="1" thickTop="1" thickBot="1">
      <c r="A24" s="6"/>
      <c r="B24" s="142"/>
      <c r="C24" s="3"/>
      <c r="D24" s="101" t="s">
        <v>69</v>
      </c>
      <c r="E24" s="104">
        <v>13</v>
      </c>
      <c r="F24" s="104">
        <v>13</v>
      </c>
      <c r="G24" s="104">
        <v>13</v>
      </c>
      <c r="H24" s="104">
        <v>13</v>
      </c>
      <c r="I24" s="104">
        <v>13</v>
      </c>
      <c r="J24" s="104">
        <v>13</v>
      </c>
      <c r="K24" s="5"/>
      <c r="L24" s="110">
        <f t="shared" si="4"/>
        <v>30</v>
      </c>
      <c r="M24" s="6"/>
      <c r="N24" s="6"/>
      <c r="O24" s="6"/>
      <c r="P24" s="6"/>
      <c r="Q24" s="6"/>
      <c r="R24" s="105" t="s">
        <v>69</v>
      </c>
      <c r="S24" s="111">
        <f>$L$6+$X$5+$L$16+$X$15+$L$24</f>
        <v>70</v>
      </c>
      <c r="T24" s="6"/>
      <c r="U24" s="105" t="s">
        <v>69</v>
      </c>
      <c r="V24" s="112">
        <v>70</v>
      </c>
      <c r="W24" s="113">
        <f t="shared" si="5"/>
        <v>5</v>
      </c>
      <c r="X24" s="114" t="s">
        <v>93</v>
      </c>
      <c r="Y24" s="6"/>
      <c r="Z24" s="6"/>
      <c r="AA24" s="6"/>
      <c r="AB24" s="6"/>
      <c r="AC24" s="6"/>
      <c r="AD24" s="6"/>
      <c r="AE24" s="6"/>
    </row>
    <row r="25" spans="1:31" s="2" customFormat="1" ht="30" customHeight="1" thickTop="1" thickBot="1">
      <c r="A25" s="6"/>
      <c r="B25" s="143"/>
      <c r="C25" s="3"/>
      <c r="D25" s="101" t="s">
        <v>11</v>
      </c>
      <c r="E25" s="104">
        <v>11</v>
      </c>
      <c r="F25" s="104">
        <v>4</v>
      </c>
      <c r="G25" s="104">
        <v>11</v>
      </c>
      <c r="H25" s="104">
        <v>2</v>
      </c>
      <c r="I25" s="104">
        <v>7</v>
      </c>
      <c r="J25" s="104">
        <v>8</v>
      </c>
      <c r="K25" s="5"/>
      <c r="L25" s="110">
        <f t="shared" si="4"/>
        <v>0</v>
      </c>
      <c r="M25" s="6"/>
      <c r="N25" s="6"/>
      <c r="O25" s="6"/>
      <c r="P25" s="6"/>
      <c r="Q25" s="6"/>
      <c r="R25" s="105" t="s">
        <v>47</v>
      </c>
      <c r="S25" s="111">
        <f>$L$9+$X$7+$L$17+$X$16+$L$20</f>
        <v>100</v>
      </c>
      <c r="T25" s="6"/>
      <c r="U25" s="105" t="s">
        <v>11</v>
      </c>
      <c r="V25" s="112">
        <v>25</v>
      </c>
      <c r="W25" s="113">
        <f t="shared" si="5"/>
        <v>6</v>
      </c>
      <c r="X25" s="114" t="s">
        <v>93</v>
      </c>
      <c r="Y25" s="6"/>
      <c r="Z25" s="6"/>
      <c r="AA25" s="6"/>
      <c r="AB25" s="6"/>
      <c r="AC25" s="6"/>
      <c r="AD25" s="6"/>
      <c r="AE25" s="6"/>
    </row>
    <row r="26" spans="1:31" s="2" customFormat="1" ht="30" customHeight="1" thickTop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8"/>
      <c r="V26" s="6"/>
      <c r="W26" s="6"/>
      <c r="X26" s="6"/>
      <c r="Y26" s="6"/>
      <c r="Z26" s="6"/>
      <c r="AA26" s="6"/>
      <c r="AB26" s="6"/>
      <c r="AC26" s="6"/>
      <c r="AD26" s="6"/>
      <c r="AE26" s="6"/>
    </row>
  </sheetData>
  <sheetProtection password="C89E" sheet="1" objects="1" scenarios="1"/>
  <sortState ref="U19:V25">
    <sortCondition descending="1" ref="V20:V25"/>
  </sortState>
  <mergeCells count="7">
    <mergeCell ref="B1:X1"/>
    <mergeCell ref="W19:X19"/>
    <mergeCell ref="B19:B25"/>
    <mergeCell ref="N11:N17"/>
    <mergeCell ref="B11:B17"/>
    <mergeCell ref="N3:N9"/>
    <mergeCell ref="B3:B9"/>
  </mergeCells>
  <conditionalFormatting sqref="A1:XFD1048576">
    <cfRule type="expression" dxfId="140" priority="1">
      <formula>TODAY()&gt;$AA$1</formula>
    </cfRule>
  </conditionalFormatting>
  <pageMargins left="0" right="0" top="0" bottom="0" header="0" footer="0"/>
  <pageSetup paperSize="9" scale="85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2">
    <tabColor rgb="FF002060"/>
  </sheetPr>
  <dimension ref="A1:J46"/>
  <sheetViews>
    <sheetView topLeftCell="A13" zoomScale="70" zoomScaleNormal="70" workbookViewId="0">
      <selection activeCell="B29" sqref="B29:F30"/>
    </sheetView>
  </sheetViews>
  <sheetFormatPr baseColWidth="10" defaultRowHeight="15"/>
  <cols>
    <col min="1" max="6" width="23.28515625" customWidth="1"/>
    <col min="7" max="7" width="2.7109375" customWidth="1"/>
    <col min="8" max="10" width="17.7109375" customWidth="1"/>
  </cols>
  <sheetData>
    <row r="1" spans="1:10" ht="15" customHeight="1" thickTop="1" thickBot="1">
      <c r="A1" s="144" t="s">
        <v>18</v>
      </c>
      <c r="B1" s="145" t="s">
        <v>23</v>
      </c>
      <c r="C1" s="145"/>
      <c r="D1" s="145"/>
      <c r="E1" s="145"/>
      <c r="F1" s="145"/>
      <c r="G1" s="11"/>
      <c r="H1" s="145" t="s">
        <v>23</v>
      </c>
      <c r="I1" s="145"/>
      <c r="J1" s="145"/>
    </row>
    <row r="2" spans="1:10" ht="15.75" customHeight="1" thickTop="1" thickBot="1">
      <c r="A2" s="144"/>
      <c r="B2" s="145"/>
      <c r="C2" s="145"/>
      <c r="D2" s="145"/>
      <c r="E2" s="145"/>
      <c r="F2" s="145"/>
      <c r="G2" s="11"/>
      <c r="H2" s="145"/>
      <c r="I2" s="145"/>
      <c r="J2" s="145"/>
    </row>
    <row r="3" spans="1:10" ht="15.75" customHeight="1" thickTop="1" thickBot="1">
      <c r="A3" s="146">
        <f>SUM(B5:F6)</f>
        <v>0</v>
      </c>
      <c r="B3" s="147" t="s">
        <v>70</v>
      </c>
      <c r="C3" s="147" t="s">
        <v>20</v>
      </c>
      <c r="D3" s="147" t="s">
        <v>21</v>
      </c>
      <c r="E3" s="190" t="s">
        <v>46</v>
      </c>
      <c r="F3" s="147" t="s">
        <v>22</v>
      </c>
      <c r="H3" s="148" t="s">
        <v>24</v>
      </c>
      <c r="I3" s="149" t="s">
        <v>25</v>
      </c>
      <c r="J3" s="150" t="s">
        <v>26</v>
      </c>
    </row>
    <row r="4" spans="1:10" ht="15.75" customHeight="1" thickTop="1" thickBot="1">
      <c r="A4" s="146"/>
      <c r="B4" s="147"/>
      <c r="C4" s="147"/>
      <c r="D4" s="147"/>
      <c r="E4" s="191"/>
      <c r="F4" s="147"/>
      <c r="H4" s="148"/>
      <c r="I4" s="149"/>
      <c r="J4" s="150"/>
    </row>
    <row r="5" spans="1:10" ht="15" customHeight="1" thickTop="1" thickBot="1">
      <c r="A5" s="146"/>
      <c r="B5" s="151">
        <f>'Journée 5'!L4</f>
        <v>0</v>
      </c>
      <c r="C5" s="151">
        <f>'Journée 5'!X5</f>
        <v>0</v>
      </c>
      <c r="D5" s="152">
        <f>'Journée 5'!L12</f>
        <v>0</v>
      </c>
      <c r="E5" s="152">
        <f>'Journée 5'!X13</f>
        <v>0</v>
      </c>
      <c r="F5" s="152">
        <f>'Journée 5'!L20</f>
        <v>0</v>
      </c>
      <c r="H5" s="195">
        <f>IF(ISBLANK('Journée 5'!$J$25),0,COUNTIF(B5:F6,"&gt;15"))</f>
        <v>0</v>
      </c>
      <c r="I5" s="197">
        <f>IF(ISBLANK('Journée 5'!$J$25),0,COUNTIF(C5:G6,"=15"))</f>
        <v>0</v>
      </c>
      <c r="J5" s="199">
        <f>IF(ISBLANK('Journée 5'!$J$25),0,COUNTIF(B5:F6,"&gt;=0")-COUNTIF(B5:F6,"&gt;14"))</f>
        <v>0</v>
      </c>
    </row>
    <row r="6" spans="1:10" ht="15.75" customHeight="1" thickTop="1" thickBot="1">
      <c r="A6" s="146"/>
      <c r="B6" s="151"/>
      <c r="C6" s="151"/>
      <c r="D6" s="152"/>
      <c r="E6" s="152"/>
      <c r="F6" s="152"/>
      <c r="H6" s="196"/>
      <c r="I6" s="198"/>
      <c r="J6" s="200"/>
    </row>
    <row r="7" spans="1:10" ht="16.5" thickTop="1" thickBot="1"/>
    <row r="8" spans="1:10" ht="15" customHeight="1" thickTop="1" thickBot="1">
      <c r="A8" s="144" t="s">
        <v>18</v>
      </c>
      <c r="B8" s="156" t="s">
        <v>20</v>
      </c>
      <c r="C8" s="156"/>
      <c r="D8" s="156"/>
      <c r="E8" s="156"/>
      <c r="F8" s="156"/>
      <c r="H8" s="156" t="s">
        <v>20</v>
      </c>
      <c r="I8" s="156"/>
      <c r="J8" s="156"/>
    </row>
    <row r="9" spans="1:10" ht="15.75" customHeight="1" thickTop="1" thickBot="1">
      <c r="A9" s="144"/>
      <c r="B9" s="156"/>
      <c r="C9" s="156"/>
      <c r="D9" s="156"/>
      <c r="E9" s="156"/>
      <c r="F9" s="156"/>
      <c r="H9" s="156"/>
      <c r="I9" s="156"/>
      <c r="J9" s="156"/>
    </row>
    <row r="10" spans="1:10" ht="15.75" customHeight="1" thickTop="1" thickBot="1">
      <c r="A10" s="157">
        <f>SUM(B12:F13)</f>
        <v>0</v>
      </c>
      <c r="B10" s="147" t="s">
        <v>21</v>
      </c>
      <c r="C10" s="147" t="s">
        <v>23</v>
      </c>
      <c r="D10" s="190" t="s">
        <v>46</v>
      </c>
      <c r="E10" s="147" t="s">
        <v>22</v>
      </c>
      <c r="F10" s="190" t="s">
        <v>37</v>
      </c>
      <c r="H10" s="148" t="s">
        <v>24</v>
      </c>
      <c r="I10" s="149" t="s">
        <v>25</v>
      </c>
      <c r="J10" s="150" t="s">
        <v>26</v>
      </c>
    </row>
    <row r="11" spans="1:10" ht="15.75" customHeight="1" thickTop="1" thickBot="1">
      <c r="A11" s="157"/>
      <c r="B11" s="147"/>
      <c r="C11" s="147"/>
      <c r="D11" s="191"/>
      <c r="E11" s="147"/>
      <c r="F11" s="191"/>
      <c r="H11" s="148"/>
      <c r="I11" s="149"/>
      <c r="J11" s="150"/>
    </row>
    <row r="12" spans="1:10" ht="15" customHeight="1" thickTop="1" thickBot="1">
      <c r="A12" s="157"/>
      <c r="B12" s="152">
        <f>'Journée 5'!L8</f>
        <v>0</v>
      </c>
      <c r="C12" s="152">
        <f>'Journée 5'!X4</f>
        <v>0</v>
      </c>
      <c r="D12" s="152">
        <f>'Journée 5'!L17</f>
        <v>0</v>
      </c>
      <c r="E12" s="152">
        <f>'Journée 5'!X14</f>
        <v>0</v>
      </c>
      <c r="F12" s="152">
        <f>'Journée 5'!L23</f>
        <v>0</v>
      </c>
      <c r="H12" s="195">
        <f>IF(ISBLANK('Journée 5'!$J$25),0,COUNTIF(B12:F13,"&gt;15"))</f>
        <v>0</v>
      </c>
      <c r="I12" s="197">
        <f>IF(ISBLANK('Journée 5'!$J$25),0,COUNTIF(C12:G13,"=15"))</f>
        <v>0</v>
      </c>
      <c r="J12" s="199">
        <f>IF(ISBLANK('Journée 5'!$J$25),0,COUNTIF(B12:F13,"&gt;=0")-COUNTIF(B12:F13,"&gt;14"))</f>
        <v>0</v>
      </c>
    </row>
    <row r="13" spans="1:10" ht="15.75" customHeight="1" thickTop="1" thickBot="1">
      <c r="A13" s="157"/>
      <c r="B13" s="152"/>
      <c r="C13" s="152"/>
      <c r="D13" s="152"/>
      <c r="E13" s="152"/>
      <c r="F13" s="152"/>
      <c r="H13" s="196"/>
      <c r="I13" s="198"/>
      <c r="J13" s="200"/>
    </row>
    <row r="14" spans="1:10" ht="16.5" thickTop="1" thickBot="1"/>
    <row r="15" spans="1:10" ht="15" customHeight="1" thickTop="1" thickBot="1">
      <c r="A15" s="144" t="s">
        <v>18</v>
      </c>
      <c r="B15" s="160" t="s">
        <v>22</v>
      </c>
      <c r="C15" s="160"/>
      <c r="D15" s="160"/>
      <c r="E15" s="160"/>
      <c r="F15" s="160"/>
      <c r="H15" s="158" t="s">
        <v>22</v>
      </c>
      <c r="I15" s="158"/>
      <c r="J15" s="158"/>
    </row>
    <row r="16" spans="1:10" ht="15.75" customHeight="1" thickTop="1" thickBot="1">
      <c r="A16" s="144"/>
      <c r="B16" s="160"/>
      <c r="C16" s="160"/>
      <c r="D16" s="160"/>
      <c r="E16" s="160"/>
      <c r="F16" s="160"/>
      <c r="H16" s="158"/>
      <c r="I16" s="158"/>
      <c r="J16" s="158"/>
    </row>
    <row r="17" spans="1:10" ht="15.75" customHeight="1" thickTop="1" thickBot="1">
      <c r="A17" s="159">
        <f>SUM(B19:F20)</f>
        <v>0</v>
      </c>
      <c r="B17" s="190" t="s">
        <v>46</v>
      </c>
      <c r="C17" s="147" t="s">
        <v>21</v>
      </c>
      <c r="D17" s="190" t="s">
        <v>37</v>
      </c>
      <c r="E17" s="147" t="s">
        <v>20</v>
      </c>
      <c r="F17" s="147" t="s">
        <v>23</v>
      </c>
      <c r="H17" s="148" t="s">
        <v>24</v>
      </c>
      <c r="I17" s="149" t="s">
        <v>25</v>
      </c>
      <c r="J17" s="150" t="s">
        <v>26</v>
      </c>
    </row>
    <row r="18" spans="1:10" ht="15.75" customHeight="1" thickTop="1" thickBot="1">
      <c r="A18" s="159"/>
      <c r="B18" s="191"/>
      <c r="C18" s="147"/>
      <c r="D18" s="191"/>
      <c r="E18" s="147"/>
      <c r="F18" s="147"/>
      <c r="H18" s="148"/>
      <c r="I18" s="149"/>
      <c r="J18" s="150"/>
    </row>
    <row r="19" spans="1:10" ht="15" customHeight="1" thickTop="1" thickBot="1">
      <c r="A19" s="159"/>
      <c r="B19" s="152">
        <f>'Journée 5'!L6</f>
        <v>0</v>
      </c>
      <c r="C19" s="152">
        <f>'Journée 5'!X7</f>
        <v>0</v>
      </c>
      <c r="D19" s="152">
        <f>'Journée 5'!L14</f>
        <v>0</v>
      </c>
      <c r="E19" s="152">
        <f>'Journée 5'!X15</f>
        <v>0</v>
      </c>
      <c r="F19" s="152">
        <f>'Journée 5'!L21</f>
        <v>0</v>
      </c>
      <c r="H19" s="195">
        <f>IF(ISBLANK('Journée 5'!$J$25),0,COUNTIF(B19:F20,"&gt;15"))</f>
        <v>0</v>
      </c>
      <c r="I19" s="197">
        <f>IF(ISBLANK('Journée 5'!$J$25),0,COUNTIF(C19:G20,"=15"))</f>
        <v>0</v>
      </c>
      <c r="J19" s="199">
        <f>IF(ISBLANK('Journée 5'!$J$25),0,COUNTIF(B19:F20,"&gt;=0")-COUNTIF(B19:F20,"&gt;14"))</f>
        <v>0</v>
      </c>
    </row>
    <row r="20" spans="1:10" ht="15.75" customHeight="1" thickTop="1" thickBot="1">
      <c r="A20" s="159"/>
      <c r="B20" s="152"/>
      <c r="C20" s="152"/>
      <c r="D20" s="152"/>
      <c r="E20" s="152"/>
      <c r="F20" s="152"/>
      <c r="H20" s="196"/>
      <c r="I20" s="198"/>
      <c r="J20" s="200"/>
    </row>
    <row r="21" spans="1:10" ht="16.5" thickTop="1" thickBot="1"/>
    <row r="22" spans="1:10" ht="15" customHeight="1" thickTop="1" thickBot="1">
      <c r="A22" s="144" t="s">
        <v>18</v>
      </c>
      <c r="B22" s="169" t="s">
        <v>21</v>
      </c>
      <c r="C22" s="169"/>
      <c r="D22" s="169"/>
      <c r="E22" s="169"/>
      <c r="F22" s="169"/>
      <c r="H22" s="160" t="s">
        <v>21</v>
      </c>
      <c r="I22" s="160"/>
      <c r="J22" s="160"/>
    </row>
    <row r="23" spans="1:10" ht="15.75" customHeight="1" thickTop="1" thickBot="1">
      <c r="A23" s="144"/>
      <c r="B23" s="169"/>
      <c r="C23" s="169"/>
      <c r="D23" s="169"/>
      <c r="E23" s="169"/>
      <c r="F23" s="169"/>
      <c r="H23" s="160"/>
      <c r="I23" s="160"/>
      <c r="J23" s="160"/>
    </row>
    <row r="24" spans="1:10" ht="15.75" customHeight="1" thickTop="1" thickBot="1">
      <c r="A24" s="161">
        <f>SUM(B26:F27)</f>
        <v>0</v>
      </c>
      <c r="B24" s="147" t="s">
        <v>20</v>
      </c>
      <c r="C24" s="147" t="s">
        <v>22</v>
      </c>
      <c r="D24" s="147" t="s">
        <v>23</v>
      </c>
      <c r="E24" s="190" t="s">
        <v>37</v>
      </c>
      <c r="F24" s="190" t="s">
        <v>46</v>
      </c>
      <c r="H24" s="148" t="s">
        <v>24</v>
      </c>
      <c r="I24" s="149" t="s">
        <v>25</v>
      </c>
      <c r="J24" s="150" t="s">
        <v>26</v>
      </c>
    </row>
    <row r="25" spans="1:10" ht="15.75" customHeight="1" thickTop="1" thickBot="1">
      <c r="A25" s="161"/>
      <c r="B25" s="147"/>
      <c r="C25" s="147"/>
      <c r="D25" s="147"/>
      <c r="E25" s="191"/>
      <c r="F25" s="191"/>
      <c r="H25" s="148"/>
      <c r="I25" s="149"/>
      <c r="J25" s="150"/>
    </row>
    <row r="26" spans="1:10" ht="15" customHeight="1" thickTop="1" thickBot="1">
      <c r="A26" s="161"/>
      <c r="B26" s="152">
        <f>'Journée 5'!L9</f>
        <v>0</v>
      </c>
      <c r="C26" s="152">
        <f>'Journée 5'!X6</f>
        <v>0</v>
      </c>
      <c r="D26" s="152">
        <f>'Journée 5'!L13</f>
        <v>0</v>
      </c>
      <c r="E26" s="152">
        <f>'Journée 5'!X17</f>
        <v>0</v>
      </c>
      <c r="F26" s="152">
        <f>'Journée 5'!L24</f>
        <v>0</v>
      </c>
      <c r="H26" s="195">
        <f>IF(ISBLANK('Journée 5'!$J$25),0,COUNTIF(B26:F27,"&gt;15"))</f>
        <v>0</v>
      </c>
      <c r="I26" s="197">
        <f>IF(ISBLANK('Journée 5'!$J$25),0,COUNTIF(C26:G27,"=15"))</f>
        <v>0</v>
      </c>
      <c r="J26" s="199">
        <f>IF(ISBLANK('Journée 5'!$J$25),0,COUNTIF(B26:F27,"&gt;=0")-COUNTIF(B26:F27,"&gt;14"))</f>
        <v>0</v>
      </c>
    </row>
    <row r="27" spans="1:10" ht="15.75" customHeight="1" thickTop="1" thickBot="1">
      <c r="A27" s="161"/>
      <c r="B27" s="152"/>
      <c r="C27" s="152"/>
      <c r="D27" s="152"/>
      <c r="E27" s="152"/>
      <c r="F27" s="152"/>
      <c r="H27" s="196"/>
      <c r="I27" s="198"/>
      <c r="J27" s="200"/>
    </row>
    <row r="28" spans="1:10" ht="16.5" thickTop="1" thickBot="1"/>
    <row r="29" spans="1:10" ht="15" customHeight="1" thickTop="1" thickBot="1">
      <c r="A29" s="162" t="s">
        <v>18</v>
      </c>
      <c r="B29" s="169" t="s">
        <v>70</v>
      </c>
      <c r="C29" s="169"/>
      <c r="D29" s="169"/>
      <c r="E29" s="169"/>
      <c r="F29" s="169"/>
      <c r="H29" s="169" t="s">
        <v>70</v>
      </c>
      <c r="I29" s="169"/>
      <c r="J29" s="169"/>
    </row>
    <row r="30" spans="1:10" ht="15.75" customHeight="1" thickTop="1" thickBot="1">
      <c r="A30" s="162"/>
      <c r="B30" s="169"/>
      <c r="C30" s="169"/>
      <c r="D30" s="169"/>
      <c r="E30" s="169"/>
      <c r="F30" s="169"/>
      <c r="H30" s="169"/>
      <c r="I30" s="169"/>
      <c r="J30" s="169"/>
    </row>
    <row r="31" spans="1:10" ht="15.75" customHeight="1" thickTop="1" thickBot="1">
      <c r="A31" s="170">
        <f>SUM(B33:F34)</f>
        <v>0</v>
      </c>
      <c r="B31" s="147" t="s">
        <v>23</v>
      </c>
      <c r="C31" s="190" t="s">
        <v>46</v>
      </c>
      <c r="D31" s="147" t="s">
        <v>22</v>
      </c>
      <c r="E31" s="147" t="s">
        <v>21</v>
      </c>
      <c r="F31" s="147" t="s">
        <v>20</v>
      </c>
      <c r="H31" s="148" t="s">
        <v>24</v>
      </c>
      <c r="I31" s="149" t="s">
        <v>25</v>
      </c>
      <c r="J31" s="150" t="s">
        <v>26</v>
      </c>
    </row>
    <row r="32" spans="1:10" ht="15.75" customHeight="1" thickTop="1" thickBot="1">
      <c r="A32" s="170"/>
      <c r="B32" s="147"/>
      <c r="C32" s="191"/>
      <c r="D32" s="147"/>
      <c r="E32" s="147"/>
      <c r="F32" s="147"/>
      <c r="H32" s="148"/>
      <c r="I32" s="149"/>
      <c r="J32" s="150"/>
    </row>
    <row r="33" spans="1:10" ht="15" customHeight="1" thickTop="1" thickBot="1">
      <c r="A33" s="170"/>
      <c r="B33" s="152">
        <f>'Journée 5'!L5</f>
        <v>0</v>
      </c>
      <c r="C33" s="152">
        <f>'Journée 5'!X8</f>
        <v>0</v>
      </c>
      <c r="D33" s="152">
        <f>'Journée 5'!L15</f>
        <v>0</v>
      </c>
      <c r="E33" s="152">
        <f>'Journée 5'!X16</f>
        <v>0</v>
      </c>
      <c r="F33" s="152">
        <f>'Journée 5'!L22</f>
        <v>0</v>
      </c>
      <c r="H33" s="195">
        <f>IF(ISBLANK('Journée 5'!$J$25),0,COUNTIF(B33:F34,"&gt;15"))</f>
        <v>0</v>
      </c>
      <c r="I33" s="197">
        <f>IF(ISBLANK('Journée 5'!$J$25),0,COUNTIF(C33:G34,"=15"))</f>
        <v>0</v>
      </c>
      <c r="J33" s="199">
        <f>IF(ISBLANK('Journée 5'!$J$25),0,COUNTIF(B33:F34,"&gt;=0")-COUNTIF(B33:F34,"&gt;14"))</f>
        <v>0</v>
      </c>
    </row>
    <row r="34" spans="1:10" ht="15.75" customHeight="1" thickTop="1" thickBot="1">
      <c r="A34" s="170"/>
      <c r="B34" s="152"/>
      <c r="C34" s="152"/>
      <c r="D34" s="152"/>
      <c r="E34" s="152"/>
      <c r="F34" s="152"/>
      <c r="H34" s="196"/>
      <c r="I34" s="198"/>
      <c r="J34" s="200"/>
    </row>
    <row r="35" spans="1:10" ht="16.5" thickTop="1" thickBot="1"/>
    <row r="36" spans="1:10" ht="15" customHeight="1" thickTop="1" thickBot="1">
      <c r="A36" s="144" t="s">
        <v>18</v>
      </c>
      <c r="B36" s="181" t="s">
        <v>49</v>
      </c>
      <c r="C36" s="182"/>
      <c r="D36" s="182"/>
      <c r="E36" s="182"/>
      <c r="F36" s="183"/>
      <c r="H36" s="187" t="s">
        <v>46</v>
      </c>
      <c r="I36" s="187"/>
      <c r="J36" s="187"/>
    </row>
    <row r="37" spans="1:10" ht="15.75" customHeight="1" thickTop="1" thickBot="1">
      <c r="A37" s="144"/>
      <c r="B37" s="184"/>
      <c r="C37" s="185"/>
      <c r="D37" s="185"/>
      <c r="E37" s="185"/>
      <c r="F37" s="186"/>
      <c r="H37" s="187"/>
      <c r="I37" s="187"/>
      <c r="J37" s="187"/>
    </row>
    <row r="38" spans="1:10" ht="15.75" customHeight="1" thickTop="1" thickBot="1">
      <c r="A38" s="201">
        <f>SUM(B40:F41)</f>
        <v>0</v>
      </c>
      <c r="B38" s="147" t="s">
        <v>22</v>
      </c>
      <c r="C38" s="190" t="s">
        <v>37</v>
      </c>
      <c r="D38" s="147" t="s">
        <v>20</v>
      </c>
      <c r="E38" s="147" t="s">
        <v>23</v>
      </c>
      <c r="F38" s="147" t="s">
        <v>21</v>
      </c>
      <c r="H38" s="148" t="s">
        <v>24</v>
      </c>
      <c r="I38" s="149" t="s">
        <v>25</v>
      </c>
      <c r="J38" s="150" t="s">
        <v>26</v>
      </c>
    </row>
    <row r="39" spans="1:10" ht="15.75" customHeight="1" thickTop="1" thickBot="1">
      <c r="A39" s="202"/>
      <c r="B39" s="147"/>
      <c r="C39" s="191"/>
      <c r="D39" s="147"/>
      <c r="E39" s="147"/>
      <c r="F39" s="147"/>
      <c r="H39" s="148"/>
      <c r="I39" s="149"/>
      <c r="J39" s="150"/>
    </row>
    <row r="40" spans="1:10" ht="15" customHeight="1" thickTop="1">
      <c r="A40" s="202"/>
      <c r="B40" s="204">
        <f>'Journée 5'!L7</f>
        <v>0</v>
      </c>
      <c r="C40" s="204">
        <f>'Journée 5'!X9</f>
        <v>0</v>
      </c>
      <c r="D40" s="204">
        <f>'Journée 5'!L16</f>
        <v>0</v>
      </c>
      <c r="E40" s="204">
        <f>'Journée 5'!X12</f>
        <v>0</v>
      </c>
      <c r="F40" s="204">
        <f>'Journée 5'!L25</f>
        <v>0</v>
      </c>
      <c r="H40" s="195">
        <f>IF(ISBLANK('Journée 5'!$J$25),0,COUNTIF(B40:F41,"&gt;15"))</f>
        <v>0</v>
      </c>
      <c r="I40" s="197">
        <f>IF(ISBLANK('Journée 5'!$J$25),0,COUNTIF(C40:G41,"=15"))</f>
        <v>0</v>
      </c>
      <c r="J40" s="199">
        <f>IF(ISBLANK('Journée 5'!$J$25),0,COUNTIF(B40:F41,"&gt;=0")-COUNTIF(B40:F41,"&gt;14"))</f>
        <v>0</v>
      </c>
    </row>
    <row r="41" spans="1:10" ht="15.75" customHeight="1" thickBot="1">
      <c r="A41" s="203"/>
      <c r="B41" s="205"/>
      <c r="C41" s="205"/>
      <c r="D41" s="205"/>
      <c r="E41" s="205"/>
      <c r="F41" s="205"/>
      <c r="H41" s="196"/>
      <c r="I41" s="198"/>
      <c r="J41" s="200"/>
    </row>
    <row r="42" spans="1:10" ht="16.5" thickTop="1" thickBot="1"/>
    <row r="43" spans="1:10" ht="30" customHeight="1" thickTop="1" thickBot="1">
      <c r="A43" s="171" t="s">
        <v>18</v>
      </c>
      <c r="B43" s="171"/>
      <c r="C43" s="171"/>
      <c r="D43" s="171"/>
      <c r="E43" s="171"/>
      <c r="F43" s="171"/>
      <c r="H43" s="192" t="str">
        <f ca="1">INDIRECT(ADDRESS(44,MATCH(MAX(45:45),45:45,0),4))</f>
        <v>AUBIERE</v>
      </c>
      <c r="I43" s="192"/>
      <c r="J43" s="192"/>
    </row>
    <row r="44" spans="1:10" ht="30" customHeight="1" thickTop="1" thickBot="1">
      <c r="A44" s="96" t="s">
        <v>23</v>
      </c>
      <c r="B44" s="92" t="s">
        <v>20</v>
      </c>
      <c r="C44" s="93" t="s">
        <v>22</v>
      </c>
      <c r="D44" s="94" t="s">
        <v>21</v>
      </c>
      <c r="E44" s="95" t="s">
        <v>70</v>
      </c>
      <c r="F44" s="97" t="s">
        <v>46</v>
      </c>
      <c r="H44" s="192"/>
      <c r="I44" s="192"/>
      <c r="J44" s="192"/>
    </row>
    <row r="45" spans="1:10" ht="36.75" customHeight="1" thickTop="1" thickBot="1">
      <c r="A45" s="117">
        <f>A3</f>
        <v>0</v>
      </c>
      <c r="B45" s="118">
        <f>A10</f>
        <v>0</v>
      </c>
      <c r="C45" s="119">
        <f>A17</f>
        <v>0</v>
      </c>
      <c r="D45" s="120">
        <f>A24</f>
        <v>0</v>
      </c>
      <c r="E45" s="121">
        <f>A31</f>
        <v>0</v>
      </c>
      <c r="F45" s="122">
        <f>A38</f>
        <v>0</v>
      </c>
      <c r="H45" s="192"/>
      <c r="I45" s="192"/>
      <c r="J45" s="192"/>
    </row>
    <row r="46" spans="1:10" ht="15.75" thickTop="1"/>
  </sheetData>
  <sheetProtection password="C89E" sheet="1" objects="1" scenarios="1" selectLockedCells="1"/>
  <mergeCells count="122">
    <mergeCell ref="A43:F43"/>
    <mergeCell ref="H43:J45"/>
    <mergeCell ref="I38:I39"/>
    <mergeCell ref="J38:J39"/>
    <mergeCell ref="B40:B41"/>
    <mergeCell ref="C40:C41"/>
    <mergeCell ref="D40:D41"/>
    <mergeCell ref="E40:E41"/>
    <mergeCell ref="F40:F41"/>
    <mergeCell ref="H40:H41"/>
    <mergeCell ref="I40:I41"/>
    <mergeCell ref="J40:J41"/>
    <mergeCell ref="A36:A37"/>
    <mergeCell ref="B36:F37"/>
    <mergeCell ref="H36:J37"/>
    <mergeCell ref="A38:A41"/>
    <mergeCell ref="B38:B39"/>
    <mergeCell ref="C38:C39"/>
    <mergeCell ref="D38:D39"/>
    <mergeCell ref="E38:E39"/>
    <mergeCell ref="F38:F39"/>
    <mergeCell ref="H38:H39"/>
    <mergeCell ref="A29:A30"/>
    <mergeCell ref="B29:F30"/>
    <mergeCell ref="H29:J30"/>
    <mergeCell ref="A31:A34"/>
    <mergeCell ref="B31:B32"/>
    <mergeCell ref="C31:C32"/>
    <mergeCell ref="D31:D32"/>
    <mergeCell ref="E31:E32"/>
    <mergeCell ref="F31:F32"/>
    <mergeCell ref="H31:H32"/>
    <mergeCell ref="I31:I32"/>
    <mergeCell ref="J31:J32"/>
    <mergeCell ref="B33:B34"/>
    <mergeCell ref="C33:C34"/>
    <mergeCell ref="D33:D34"/>
    <mergeCell ref="E33:E34"/>
    <mergeCell ref="F33:F34"/>
    <mergeCell ref="H33:H34"/>
    <mergeCell ref="I33:I34"/>
    <mergeCell ref="J33:J34"/>
    <mergeCell ref="A22:A23"/>
    <mergeCell ref="B22:F23"/>
    <mergeCell ref="H22:J23"/>
    <mergeCell ref="A24:A27"/>
    <mergeCell ref="B24:B25"/>
    <mergeCell ref="C24:C25"/>
    <mergeCell ref="D24:D25"/>
    <mergeCell ref="E24:E25"/>
    <mergeCell ref="F24:F25"/>
    <mergeCell ref="H24:H25"/>
    <mergeCell ref="I24:I25"/>
    <mergeCell ref="J24:J25"/>
    <mergeCell ref="B26:B27"/>
    <mergeCell ref="C26:C27"/>
    <mergeCell ref="D26:D27"/>
    <mergeCell ref="E26:E27"/>
    <mergeCell ref="F26:F27"/>
    <mergeCell ref="H26:H27"/>
    <mergeCell ref="I26:I27"/>
    <mergeCell ref="J26:J27"/>
    <mergeCell ref="A15:A16"/>
    <mergeCell ref="B15:F16"/>
    <mergeCell ref="H15:J16"/>
    <mergeCell ref="A17:A20"/>
    <mergeCell ref="B17:B18"/>
    <mergeCell ref="C17:C18"/>
    <mergeCell ref="D17:D18"/>
    <mergeCell ref="E17:E18"/>
    <mergeCell ref="F17:F18"/>
    <mergeCell ref="H17:H18"/>
    <mergeCell ref="I17:I18"/>
    <mergeCell ref="J17:J18"/>
    <mergeCell ref="B19:B20"/>
    <mergeCell ref="C19:C20"/>
    <mergeCell ref="D19:D20"/>
    <mergeCell ref="E19:E20"/>
    <mergeCell ref="F19:F20"/>
    <mergeCell ref="H19:H20"/>
    <mergeCell ref="I19:I20"/>
    <mergeCell ref="J19:J20"/>
    <mergeCell ref="A8:A9"/>
    <mergeCell ref="B8:F9"/>
    <mergeCell ref="H8:J9"/>
    <mergeCell ref="A10:A13"/>
    <mergeCell ref="B10:B11"/>
    <mergeCell ref="C10:C11"/>
    <mergeCell ref="D10:D11"/>
    <mergeCell ref="E10:E11"/>
    <mergeCell ref="F10:F11"/>
    <mergeCell ref="H10:H11"/>
    <mergeCell ref="I10:I11"/>
    <mergeCell ref="J10:J11"/>
    <mergeCell ref="B12:B13"/>
    <mergeCell ref="C12:C13"/>
    <mergeCell ref="D12:D13"/>
    <mergeCell ref="E12:E13"/>
    <mergeCell ref="F12:F13"/>
    <mergeCell ref="H12:H13"/>
    <mergeCell ref="I12:I13"/>
    <mergeCell ref="J12:J13"/>
    <mergeCell ref="A1:A2"/>
    <mergeCell ref="B1:F2"/>
    <mergeCell ref="H1:J2"/>
    <mergeCell ref="A3:A6"/>
    <mergeCell ref="B3:B4"/>
    <mergeCell ref="C3:C4"/>
    <mergeCell ref="D3:D4"/>
    <mergeCell ref="E3:E4"/>
    <mergeCell ref="F3:F4"/>
    <mergeCell ref="H3:H4"/>
    <mergeCell ref="I3:I4"/>
    <mergeCell ref="J3:J4"/>
    <mergeCell ref="B5:B6"/>
    <mergeCell ref="C5:C6"/>
    <mergeCell ref="D5:D6"/>
    <mergeCell ref="E5:E6"/>
    <mergeCell ref="F5:F6"/>
    <mergeCell ref="H5:H6"/>
    <mergeCell ref="I5:I6"/>
    <mergeCell ref="J5:J6"/>
  </mergeCells>
  <conditionalFormatting sqref="C5:F5">
    <cfRule type="cellIs" dxfId="51" priority="22" operator="equal">
      <formula>15</formula>
    </cfRule>
    <cfRule type="cellIs" dxfId="50" priority="23" operator="lessThan">
      <formula>15</formula>
    </cfRule>
    <cfRule type="cellIs" dxfId="49" priority="24" operator="greaterThan">
      <formula>15</formula>
    </cfRule>
  </conditionalFormatting>
  <conditionalFormatting sqref="B12:F12">
    <cfRule type="cellIs" dxfId="48" priority="19" operator="equal">
      <formula>15</formula>
    </cfRule>
    <cfRule type="cellIs" dxfId="47" priority="20" operator="lessThan">
      <formula>15</formula>
    </cfRule>
    <cfRule type="cellIs" dxfId="46" priority="21" operator="greaterThan">
      <formula>15</formula>
    </cfRule>
  </conditionalFormatting>
  <conditionalFormatting sqref="B40:F40">
    <cfRule type="cellIs" dxfId="45" priority="7" operator="equal">
      <formula>15</formula>
    </cfRule>
    <cfRule type="cellIs" dxfId="44" priority="8" operator="lessThan">
      <formula>15</formula>
    </cfRule>
    <cfRule type="cellIs" dxfId="43" priority="9" operator="greaterThan">
      <formula>15</formula>
    </cfRule>
  </conditionalFormatting>
  <conditionalFormatting sqref="B19:F19">
    <cfRule type="cellIs" dxfId="42" priority="16" operator="equal">
      <formula>15</formula>
    </cfRule>
    <cfRule type="cellIs" dxfId="41" priority="17" operator="lessThan">
      <formula>15</formula>
    </cfRule>
    <cfRule type="cellIs" dxfId="40" priority="18" operator="greaterThan">
      <formula>15</formula>
    </cfRule>
  </conditionalFormatting>
  <conditionalFormatting sqref="B26:F26">
    <cfRule type="cellIs" dxfId="39" priority="13" operator="equal">
      <formula>15</formula>
    </cfRule>
    <cfRule type="cellIs" dxfId="38" priority="14" operator="lessThan">
      <formula>15</formula>
    </cfRule>
    <cfRule type="cellIs" dxfId="37" priority="15" operator="greaterThan">
      <formula>15</formula>
    </cfRule>
  </conditionalFormatting>
  <conditionalFormatting sqref="B33:F33">
    <cfRule type="cellIs" dxfId="36" priority="10" operator="equal">
      <formula>15</formula>
    </cfRule>
    <cfRule type="cellIs" dxfId="35" priority="11" operator="lessThan">
      <formula>15</formula>
    </cfRule>
    <cfRule type="cellIs" dxfId="34" priority="12" operator="greaterThan">
      <formula>15</formula>
    </cfRule>
  </conditionalFormatting>
  <conditionalFormatting sqref="B5">
    <cfRule type="cellIs" dxfId="33" priority="4" operator="equal">
      <formula>15</formula>
    </cfRule>
    <cfRule type="cellIs" dxfId="32" priority="5" operator="lessThan">
      <formula>15</formula>
    </cfRule>
    <cfRule type="cellIs" dxfId="31" priority="6" operator="greaterThan">
      <formula>15</formula>
    </cfRule>
  </conditionalFormatting>
  <printOptions horizontalCentered="1" verticalCentered="1"/>
  <pageMargins left="0" right="0" top="0" bottom="0" header="0" footer="0"/>
  <pageSetup paperSize="9" scale="75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3">
    <tabColor rgb="FFFF99CC"/>
  </sheetPr>
  <dimension ref="A1:AE26"/>
  <sheetViews>
    <sheetView topLeftCell="A4" zoomScale="80" zoomScaleNormal="80" workbookViewId="0"/>
  </sheetViews>
  <sheetFormatPr baseColWidth="10" defaultColWidth="11.42578125" defaultRowHeight="14.25"/>
  <cols>
    <col min="1" max="1" width="1.7109375" style="6" customWidth="1"/>
    <col min="2" max="2" width="12.7109375" style="6" customWidth="1"/>
    <col min="3" max="3" width="1.7109375" style="6" customWidth="1"/>
    <col min="4" max="10" width="12.7109375" style="6" customWidth="1"/>
    <col min="11" max="11" width="3.7109375" style="6" customWidth="1"/>
    <col min="12" max="12" width="12.7109375" style="6" customWidth="1"/>
    <col min="13" max="13" width="5.7109375" style="6" customWidth="1"/>
    <col min="14" max="14" width="12.7109375" style="6" customWidth="1"/>
    <col min="15" max="15" width="1.7109375" style="6" customWidth="1"/>
    <col min="16" max="22" width="12.7109375" style="6" customWidth="1"/>
    <col min="23" max="23" width="3.7109375" style="6" customWidth="1"/>
    <col min="24" max="24" width="12.7109375" style="6" customWidth="1"/>
    <col min="25" max="26" width="11.42578125" style="6"/>
    <col min="27" max="27" width="13.7109375" style="6" bestFit="1" customWidth="1"/>
    <col min="28" max="16384" width="11.42578125" style="6"/>
  </cols>
  <sheetData>
    <row r="1" spans="1:31" s="2" customFormat="1" ht="30" customHeight="1" thickTop="1" thickBot="1">
      <c r="A1" s="6"/>
      <c r="B1" s="136" t="s">
        <v>88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  <c r="Y1" s="6"/>
      <c r="Z1" s="6"/>
      <c r="AA1" s="107">
        <v>31122025</v>
      </c>
      <c r="AB1" s="6"/>
      <c r="AC1" s="6"/>
      <c r="AD1" s="6"/>
      <c r="AE1" s="6"/>
    </row>
    <row r="2" spans="1:31" s="2" customFormat="1" ht="9.9499999999999993" customHeight="1" thickTop="1" thickBot="1">
      <c r="A2" s="6"/>
      <c r="B2" s="9"/>
      <c r="C2" s="9"/>
      <c r="D2" s="10"/>
      <c r="E2" s="10"/>
      <c r="F2" s="10"/>
      <c r="G2" s="10"/>
      <c r="H2" s="10"/>
      <c r="I2" s="10"/>
      <c r="J2" s="10"/>
      <c r="K2" s="9"/>
      <c r="L2" s="10"/>
      <c r="M2" s="9"/>
      <c r="N2" s="9"/>
      <c r="O2" s="9"/>
      <c r="P2" s="10"/>
      <c r="Q2" s="10"/>
      <c r="R2" s="10"/>
      <c r="S2" s="10"/>
      <c r="T2" s="10"/>
      <c r="U2" s="10"/>
      <c r="V2" s="10"/>
      <c r="W2" s="9"/>
      <c r="X2" s="10"/>
      <c r="Y2" s="6"/>
      <c r="Z2" s="6"/>
      <c r="AA2" s="6"/>
      <c r="AB2" s="6"/>
      <c r="AC2" s="6"/>
      <c r="AD2" s="6"/>
      <c r="AE2" s="6"/>
    </row>
    <row r="3" spans="1:31" ht="24.95" customHeight="1" thickTop="1" thickBot="1">
      <c r="B3" s="141" t="s">
        <v>7</v>
      </c>
      <c r="D3" s="7" t="s">
        <v>13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L3" s="7" t="s">
        <v>6</v>
      </c>
      <c r="N3" s="141" t="s">
        <v>8</v>
      </c>
      <c r="P3" s="7" t="s">
        <v>13</v>
      </c>
      <c r="Q3" s="8" t="s">
        <v>0</v>
      </c>
      <c r="R3" s="8" t="s">
        <v>1</v>
      </c>
      <c r="S3" s="8" t="s">
        <v>2</v>
      </c>
      <c r="T3" s="8" t="s">
        <v>3</v>
      </c>
      <c r="U3" s="8" t="s">
        <v>4</v>
      </c>
      <c r="V3" s="8" t="s">
        <v>5</v>
      </c>
      <c r="X3" s="7" t="s">
        <v>6</v>
      </c>
    </row>
    <row r="4" spans="1:31" ht="30" customHeight="1" thickTop="1" thickBot="1">
      <c r="B4" s="142"/>
      <c r="C4" s="3"/>
      <c r="D4" s="99" t="s">
        <v>10</v>
      </c>
      <c r="E4" s="103"/>
      <c r="F4" s="103"/>
      <c r="G4" s="103"/>
      <c r="H4" s="103"/>
      <c r="I4" s="103"/>
      <c r="J4" s="103"/>
      <c r="K4" s="5"/>
      <c r="L4" s="108">
        <f>COUNTIFS($E4:$J4,"13")*5</f>
        <v>0</v>
      </c>
      <c r="N4" s="142"/>
      <c r="O4" s="3"/>
      <c r="P4" s="99" t="s">
        <v>69</v>
      </c>
      <c r="Q4" s="103"/>
      <c r="R4" s="103"/>
      <c r="S4" s="103"/>
      <c r="T4" s="103"/>
      <c r="U4" s="103"/>
      <c r="V4" s="103"/>
      <c r="W4" s="5"/>
      <c r="X4" s="108">
        <f>COUNTIFS($Q4:$V4,"13")*5</f>
        <v>0</v>
      </c>
    </row>
    <row r="5" spans="1:31" ht="30" customHeight="1" thickTop="1" thickBot="1">
      <c r="B5" s="142"/>
      <c r="C5" s="3"/>
      <c r="D5" s="99" t="s">
        <v>9</v>
      </c>
      <c r="E5" s="103"/>
      <c r="F5" s="103"/>
      <c r="G5" s="103"/>
      <c r="H5" s="103"/>
      <c r="I5" s="103"/>
      <c r="J5" s="103"/>
      <c r="K5" s="5"/>
      <c r="L5" s="108">
        <f t="shared" ref="L5:L9" si="0">COUNTIFS($E5:$J5,"13")*5</f>
        <v>0</v>
      </c>
      <c r="N5" s="142"/>
      <c r="O5" s="3"/>
      <c r="P5" s="99" t="s">
        <v>9</v>
      </c>
      <c r="Q5" s="103"/>
      <c r="R5" s="103"/>
      <c r="S5" s="103"/>
      <c r="T5" s="103"/>
      <c r="U5" s="103"/>
      <c r="V5" s="103"/>
      <c r="W5" s="5"/>
      <c r="X5" s="108">
        <f t="shared" ref="X5:X9" si="1">COUNTIFS($Q5:$V5,"13")*5</f>
        <v>0</v>
      </c>
    </row>
    <row r="6" spans="1:31" ht="30" customHeight="1" thickTop="1" thickBot="1">
      <c r="B6" s="142"/>
      <c r="C6" s="3"/>
      <c r="D6" s="102" t="s">
        <v>12</v>
      </c>
      <c r="E6" s="100"/>
      <c r="F6" s="100"/>
      <c r="G6" s="100"/>
      <c r="H6" s="100"/>
      <c r="I6" s="100"/>
      <c r="J6" s="100"/>
      <c r="K6" s="5"/>
      <c r="L6" s="109">
        <f t="shared" si="0"/>
        <v>0</v>
      </c>
      <c r="N6" s="142"/>
      <c r="O6" s="3"/>
      <c r="P6" s="102" t="s">
        <v>47</v>
      </c>
      <c r="Q6" s="100"/>
      <c r="R6" s="100"/>
      <c r="S6" s="100"/>
      <c r="T6" s="100"/>
      <c r="U6" s="100"/>
      <c r="V6" s="100"/>
      <c r="W6" s="5"/>
      <c r="X6" s="109">
        <f t="shared" si="1"/>
        <v>0</v>
      </c>
    </row>
    <row r="7" spans="1:31" ht="30" customHeight="1" thickTop="1" thickBot="1">
      <c r="B7" s="142"/>
      <c r="C7" s="3"/>
      <c r="D7" s="102" t="s">
        <v>69</v>
      </c>
      <c r="E7" s="100"/>
      <c r="F7" s="100"/>
      <c r="G7" s="100"/>
      <c r="H7" s="100"/>
      <c r="I7" s="100"/>
      <c r="J7" s="100"/>
      <c r="K7" s="5"/>
      <c r="L7" s="109">
        <f t="shared" si="0"/>
        <v>0</v>
      </c>
      <c r="N7" s="142"/>
      <c r="O7" s="3"/>
      <c r="P7" s="102" t="s">
        <v>10</v>
      </c>
      <c r="Q7" s="100"/>
      <c r="R7" s="100"/>
      <c r="S7" s="100"/>
      <c r="T7" s="100"/>
      <c r="U7" s="100"/>
      <c r="V7" s="100"/>
      <c r="W7" s="5"/>
      <c r="X7" s="109">
        <f t="shared" si="1"/>
        <v>0</v>
      </c>
    </row>
    <row r="8" spans="1:31" ht="30" customHeight="1" thickTop="1" thickBot="1">
      <c r="B8" s="142"/>
      <c r="C8" s="3"/>
      <c r="D8" s="101" t="s">
        <v>47</v>
      </c>
      <c r="E8" s="104"/>
      <c r="F8" s="104"/>
      <c r="G8" s="104"/>
      <c r="H8" s="104"/>
      <c r="I8" s="104"/>
      <c r="J8" s="104"/>
      <c r="K8" s="5"/>
      <c r="L8" s="110">
        <f t="shared" si="0"/>
        <v>0</v>
      </c>
      <c r="N8" s="142"/>
      <c r="O8" s="3"/>
      <c r="P8" s="101" t="s">
        <v>11</v>
      </c>
      <c r="Q8" s="104"/>
      <c r="R8" s="104"/>
      <c r="S8" s="104"/>
      <c r="T8" s="104"/>
      <c r="U8" s="104"/>
      <c r="V8" s="104"/>
      <c r="W8" s="5"/>
      <c r="X8" s="110">
        <f t="shared" si="1"/>
        <v>0</v>
      </c>
    </row>
    <row r="9" spans="1:31" ht="30" customHeight="1" thickTop="1" thickBot="1">
      <c r="B9" s="143"/>
      <c r="C9" s="3"/>
      <c r="D9" s="101" t="s">
        <v>11</v>
      </c>
      <c r="E9" s="104"/>
      <c r="F9" s="104"/>
      <c r="G9" s="104"/>
      <c r="H9" s="104"/>
      <c r="I9" s="104"/>
      <c r="J9" s="104"/>
      <c r="K9" s="5"/>
      <c r="L9" s="110">
        <f t="shared" si="0"/>
        <v>0</v>
      </c>
      <c r="N9" s="143"/>
      <c r="O9" s="3"/>
      <c r="P9" s="101" t="s">
        <v>12</v>
      </c>
      <c r="Q9" s="104"/>
      <c r="R9" s="104"/>
      <c r="S9" s="104"/>
      <c r="T9" s="104"/>
      <c r="U9" s="104"/>
      <c r="V9" s="104"/>
      <c r="W9" s="5"/>
      <c r="X9" s="110">
        <f t="shared" si="1"/>
        <v>0</v>
      </c>
    </row>
    <row r="10" spans="1:31" ht="15" customHeight="1" thickTop="1" thickBot="1"/>
    <row r="11" spans="1:31" ht="24.95" customHeight="1" thickTop="1" thickBot="1">
      <c r="B11" s="141" t="s">
        <v>14</v>
      </c>
      <c r="D11" s="4" t="s">
        <v>13</v>
      </c>
      <c r="E11" s="1" t="s">
        <v>0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5</v>
      </c>
      <c r="L11" s="4" t="s">
        <v>6</v>
      </c>
      <c r="N11" s="141" t="s">
        <v>15</v>
      </c>
      <c r="P11" s="4" t="s">
        <v>13</v>
      </c>
      <c r="Q11" s="1" t="s">
        <v>0</v>
      </c>
      <c r="R11" s="1" t="s">
        <v>1</v>
      </c>
      <c r="S11" s="1" t="s">
        <v>2</v>
      </c>
      <c r="T11" s="1" t="s">
        <v>3</v>
      </c>
      <c r="U11" s="1" t="s">
        <v>4</v>
      </c>
      <c r="V11" s="1" t="s">
        <v>5</v>
      </c>
      <c r="X11" s="4" t="s">
        <v>6</v>
      </c>
    </row>
    <row r="12" spans="1:31" ht="30" customHeight="1" thickTop="1" thickBot="1">
      <c r="B12" s="142"/>
      <c r="C12" s="3"/>
      <c r="D12" s="99" t="s">
        <v>9</v>
      </c>
      <c r="E12" s="103"/>
      <c r="F12" s="103"/>
      <c r="G12" s="103"/>
      <c r="H12" s="103"/>
      <c r="I12" s="103"/>
      <c r="J12" s="103"/>
      <c r="K12" s="5"/>
      <c r="L12" s="108">
        <f t="shared" ref="L12:L17" si="2">COUNTIFS($E12:$J12,"13")*5</f>
        <v>0</v>
      </c>
      <c r="N12" s="142"/>
      <c r="O12" s="3"/>
      <c r="P12" s="99" t="s">
        <v>11</v>
      </c>
      <c r="Q12" s="103"/>
      <c r="R12" s="103"/>
      <c r="S12" s="103"/>
      <c r="T12" s="103"/>
      <c r="U12" s="103"/>
      <c r="V12" s="103"/>
      <c r="W12" s="5"/>
      <c r="X12" s="108">
        <f t="shared" ref="X12:X17" si="3">COUNTIFS($Q12:$V12,"13")*5</f>
        <v>0</v>
      </c>
    </row>
    <row r="13" spans="1:31" ht="30" customHeight="1" thickTop="1" thickBot="1">
      <c r="B13" s="142"/>
      <c r="C13" s="3"/>
      <c r="D13" s="99" t="s">
        <v>12</v>
      </c>
      <c r="E13" s="103"/>
      <c r="F13" s="103"/>
      <c r="G13" s="103"/>
      <c r="H13" s="103"/>
      <c r="I13" s="103"/>
      <c r="J13" s="103"/>
      <c r="K13" s="5"/>
      <c r="L13" s="108">
        <f t="shared" si="2"/>
        <v>0</v>
      </c>
      <c r="N13" s="142"/>
      <c r="O13" s="3"/>
      <c r="P13" s="99" t="s">
        <v>9</v>
      </c>
      <c r="Q13" s="103"/>
      <c r="R13" s="103"/>
      <c r="S13" s="103"/>
      <c r="T13" s="103"/>
      <c r="U13" s="103"/>
      <c r="V13" s="103"/>
      <c r="W13" s="5"/>
      <c r="X13" s="108">
        <f t="shared" si="3"/>
        <v>0</v>
      </c>
    </row>
    <row r="14" spans="1:31" ht="30" customHeight="1" thickTop="1" thickBot="1">
      <c r="B14" s="142"/>
      <c r="C14" s="3"/>
      <c r="D14" s="102" t="s">
        <v>10</v>
      </c>
      <c r="E14" s="100"/>
      <c r="F14" s="100"/>
      <c r="G14" s="100"/>
      <c r="H14" s="100"/>
      <c r="I14" s="100"/>
      <c r="J14" s="100"/>
      <c r="K14" s="5"/>
      <c r="L14" s="109">
        <f t="shared" si="2"/>
        <v>0</v>
      </c>
      <c r="N14" s="142"/>
      <c r="O14" s="3"/>
      <c r="P14" s="102" t="s">
        <v>69</v>
      </c>
      <c r="Q14" s="100"/>
      <c r="R14" s="100"/>
      <c r="S14" s="100"/>
      <c r="T14" s="100"/>
      <c r="U14" s="100"/>
      <c r="V14" s="100"/>
      <c r="W14" s="5"/>
      <c r="X14" s="109">
        <f t="shared" si="3"/>
        <v>0</v>
      </c>
    </row>
    <row r="15" spans="1:31" ht="30" customHeight="1" thickTop="1" thickBot="1">
      <c r="B15" s="142"/>
      <c r="C15" s="3"/>
      <c r="D15" s="102" t="s">
        <v>11</v>
      </c>
      <c r="E15" s="100"/>
      <c r="F15" s="100"/>
      <c r="G15" s="100"/>
      <c r="H15" s="100"/>
      <c r="I15" s="100"/>
      <c r="J15" s="100"/>
      <c r="K15" s="5"/>
      <c r="L15" s="109">
        <f t="shared" si="2"/>
        <v>0</v>
      </c>
      <c r="N15" s="142"/>
      <c r="O15" s="3"/>
      <c r="P15" s="102" t="s">
        <v>10</v>
      </c>
      <c r="Q15" s="100"/>
      <c r="R15" s="100"/>
      <c r="S15" s="100"/>
      <c r="T15" s="100"/>
      <c r="U15" s="100"/>
      <c r="V15" s="100"/>
      <c r="W15" s="5"/>
      <c r="X15" s="109">
        <f t="shared" si="3"/>
        <v>0</v>
      </c>
    </row>
    <row r="16" spans="1:31" ht="30" customHeight="1" thickTop="1" thickBot="1">
      <c r="B16" s="142"/>
      <c r="C16" s="3"/>
      <c r="D16" s="101" t="s">
        <v>47</v>
      </c>
      <c r="E16" s="104"/>
      <c r="F16" s="104"/>
      <c r="G16" s="104"/>
      <c r="H16" s="104"/>
      <c r="I16" s="104"/>
      <c r="J16" s="104"/>
      <c r="K16" s="5"/>
      <c r="L16" s="110">
        <f t="shared" si="2"/>
        <v>0</v>
      </c>
      <c r="N16" s="142"/>
      <c r="O16" s="3"/>
      <c r="P16" s="101" t="s">
        <v>12</v>
      </c>
      <c r="Q16" s="104"/>
      <c r="R16" s="104"/>
      <c r="S16" s="104"/>
      <c r="T16" s="104"/>
      <c r="U16" s="104"/>
      <c r="V16" s="104"/>
      <c r="W16" s="5"/>
      <c r="X16" s="110">
        <f t="shared" si="3"/>
        <v>0</v>
      </c>
    </row>
    <row r="17" spans="1:31" ht="30" customHeight="1" thickTop="1" thickBot="1">
      <c r="B17" s="143"/>
      <c r="C17" s="3"/>
      <c r="D17" s="101" t="s">
        <v>69</v>
      </c>
      <c r="E17" s="104"/>
      <c r="F17" s="104"/>
      <c r="G17" s="104"/>
      <c r="H17" s="104"/>
      <c r="I17" s="104"/>
      <c r="J17" s="104"/>
      <c r="K17" s="5"/>
      <c r="L17" s="110">
        <f t="shared" si="2"/>
        <v>0</v>
      </c>
      <c r="N17" s="143"/>
      <c r="O17" s="3"/>
      <c r="P17" s="101" t="s">
        <v>47</v>
      </c>
      <c r="Q17" s="104"/>
      <c r="R17" s="104"/>
      <c r="S17" s="104"/>
      <c r="T17" s="104"/>
      <c r="U17" s="104"/>
      <c r="V17" s="104"/>
      <c r="W17" s="5"/>
      <c r="X17" s="110">
        <f t="shared" si="3"/>
        <v>0</v>
      </c>
    </row>
    <row r="18" spans="1:31" s="2" customFormat="1" ht="15" customHeight="1" thickTop="1" thickBo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2" customFormat="1" ht="24.95" customHeight="1" thickTop="1" thickBot="1">
      <c r="A19" s="6"/>
      <c r="B19" s="141" t="s">
        <v>16</v>
      </c>
      <c r="C19" s="6"/>
      <c r="D19" s="4" t="s">
        <v>13</v>
      </c>
      <c r="E19" s="1" t="s">
        <v>0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5</v>
      </c>
      <c r="K19" s="6"/>
      <c r="L19" s="4" t="s">
        <v>6</v>
      </c>
      <c r="M19" s="6"/>
      <c r="N19" s="6"/>
      <c r="O19" s="6"/>
      <c r="P19" s="6"/>
      <c r="Q19" s="6"/>
      <c r="R19" s="4" t="s">
        <v>13</v>
      </c>
      <c r="S19" s="4" t="s">
        <v>17</v>
      </c>
      <c r="T19" s="6"/>
      <c r="U19" s="4" t="s">
        <v>13</v>
      </c>
      <c r="V19" s="106" t="s">
        <v>17</v>
      </c>
      <c r="W19" s="139" t="s">
        <v>44</v>
      </c>
      <c r="X19" s="140"/>
      <c r="Y19" s="6"/>
      <c r="Z19" s="6"/>
      <c r="AA19" s="6"/>
      <c r="AB19" s="6"/>
      <c r="AC19" s="6"/>
      <c r="AD19" s="6"/>
      <c r="AE19" s="6"/>
    </row>
    <row r="20" spans="1:31" s="2" customFormat="1" ht="30" customHeight="1" thickTop="1" thickBot="1">
      <c r="A20" s="6"/>
      <c r="B20" s="142"/>
      <c r="C20" s="3"/>
      <c r="D20" s="99" t="s">
        <v>9</v>
      </c>
      <c r="E20" s="103"/>
      <c r="F20" s="103"/>
      <c r="G20" s="103"/>
      <c r="H20" s="103"/>
      <c r="I20" s="103"/>
      <c r="J20" s="103"/>
      <c r="K20" s="5"/>
      <c r="L20" s="108">
        <f t="shared" ref="L20:L25" si="4">COUNTIFS($E20:$J20,"13")*5</f>
        <v>0</v>
      </c>
      <c r="M20" s="6"/>
      <c r="N20" s="6"/>
      <c r="O20" s="6"/>
      <c r="P20" s="6"/>
      <c r="Q20" s="6"/>
      <c r="R20" s="105" t="s">
        <v>9</v>
      </c>
      <c r="S20" s="111">
        <f>$L$5+$X$5+$L$12+$X$13+$L$20</f>
        <v>0</v>
      </c>
      <c r="T20" s="6"/>
      <c r="U20" s="105" t="s">
        <v>9</v>
      </c>
      <c r="V20" s="112">
        <v>0</v>
      </c>
      <c r="W20" s="113">
        <f t="shared" ref="W20:W25" si="5">RANK(V20,V$20:V$25,0)</f>
        <v>1</v>
      </c>
      <c r="X20" s="114" t="s">
        <v>45</v>
      </c>
      <c r="Y20" s="6"/>
      <c r="Z20" s="6"/>
      <c r="AA20" s="6"/>
      <c r="AB20" s="6"/>
      <c r="AC20" s="6"/>
      <c r="AD20" s="6"/>
      <c r="AE20" s="6"/>
    </row>
    <row r="21" spans="1:31" s="2" customFormat="1" ht="30" customHeight="1" thickTop="1" thickBot="1">
      <c r="A21" s="6"/>
      <c r="B21" s="142"/>
      <c r="C21" s="3"/>
      <c r="D21" s="99" t="s">
        <v>47</v>
      </c>
      <c r="E21" s="103"/>
      <c r="F21" s="103"/>
      <c r="G21" s="103"/>
      <c r="H21" s="103"/>
      <c r="I21" s="103"/>
      <c r="J21" s="103"/>
      <c r="K21" s="5"/>
      <c r="L21" s="108">
        <f t="shared" si="4"/>
        <v>0</v>
      </c>
      <c r="M21" s="6"/>
      <c r="N21" s="6"/>
      <c r="O21" s="6"/>
      <c r="P21" s="6"/>
      <c r="Q21" s="6"/>
      <c r="R21" s="105" t="s">
        <v>12</v>
      </c>
      <c r="S21" s="111">
        <f>$L$6+$X$9+$L$13+$X$16+$L$23</f>
        <v>0</v>
      </c>
      <c r="T21" s="6"/>
      <c r="U21" s="105" t="s">
        <v>12</v>
      </c>
      <c r="V21" s="112">
        <v>0</v>
      </c>
      <c r="W21" s="113">
        <f t="shared" si="5"/>
        <v>1</v>
      </c>
      <c r="X21" s="114" t="s">
        <v>45</v>
      </c>
      <c r="Y21" s="6"/>
      <c r="Z21" s="6"/>
      <c r="AA21" s="6"/>
      <c r="AB21" s="6"/>
      <c r="AC21" s="6"/>
      <c r="AD21" s="6"/>
      <c r="AE21" s="6"/>
    </row>
    <row r="22" spans="1:31" s="2" customFormat="1" ht="30" customHeight="1" thickTop="1" thickBot="1">
      <c r="A22" s="6"/>
      <c r="B22" s="142"/>
      <c r="C22" s="3"/>
      <c r="D22" s="102" t="s">
        <v>10</v>
      </c>
      <c r="E22" s="100"/>
      <c r="F22" s="100"/>
      <c r="G22" s="100"/>
      <c r="H22" s="100"/>
      <c r="I22" s="100"/>
      <c r="J22" s="100"/>
      <c r="K22" s="5"/>
      <c r="L22" s="109">
        <f t="shared" si="4"/>
        <v>0</v>
      </c>
      <c r="M22" s="6"/>
      <c r="N22" s="6"/>
      <c r="O22" s="6"/>
      <c r="P22" s="6"/>
      <c r="Q22" s="6"/>
      <c r="R22" s="105" t="s">
        <v>10</v>
      </c>
      <c r="S22" s="111">
        <f>$L$4+$X$7+$L$14+$X$15+$L$22</f>
        <v>0</v>
      </c>
      <c r="T22" s="6"/>
      <c r="U22" s="105" t="s">
        <v>10</v>
      </c>
      <c r="V22" s="112">
        <v>0</v>
      </c>
      <c r="W22" s="113">
        <f t="shared" si="5"/>
        <v>1</v>
      </c>
      <c r="X22" s="114" t="s">
        <v>45</v>
      </c>
      <c r="Y22" s="6"/>
      <c r="Z22" s="6"/>
      <c r="AA22" s="6"/>
      <c r="AB22" s="6"/>
      <c r="AC22" s="6"/>
      <c r="AD22" s="6"/>
      <c r="AE22" s="6"/>
    </row>
    <row r="23" spans="1:31" s="2" customFormat="1" ht="30" customHeight="1" thickTop="1" thickBot="1">
      <c r="A23" s="6"/>
      <c r="B23" s="142"/>
      <c r="C23" s="3"/>
      <c r="D23" s="102" t="s">
        <v>12</v>
      </c>
      <c r="E23" s="100"/>
      <c r="F23" s="100"/>
      <c r="G23" s="100"/>
      <c r="H23" s="100"/>
      <c r="I23" s="100"/>
      <c r="J23" s="100"/>
      <c r="K23" s="5"/>
      <c r="L23" s="109">
        <f t="shared" si="4"/>
        <v>0</v>
      </c>
      <c r="M23" s="6"/>
      <c r="N23" s="6"/>
      <c r="O23" s="6"/>
      <c r="P23" s="6"/>
      <c r="Q23" s="6"/>
      <c r="R23" s="105" t="s">
        <v>11</v>
      </c>
      <c r="S23" s="111">
        <f>$L$9+$X$8+$L$15+$X$12+$L$24</f>
        <v>0</v>
      </c>
      <c r="T23" s="6"/>
      <c r="U23" s="105" t="s">
        <v>11</v>
      </c>
      <c r="V23" s="112">
        <v>0</v>
      </c>
      <c r="W23" s="113">
        <f t="shared" si="5"/>
        <v>1</v>
      </c>
      <c r="X23" s="114" t="s">
        <v>45</v>
      </c>
      <c r="Y23" s="6"/>
      <c r="Z23" s="6"/>
      <c r="AA23" s="6"/>
      <c r="AB23" s="6"/>
      <c r="AC23" s="6"/>
      <c r="AD23" s="6"/>
      <c r="AE23" s="6"/>
    </row>
    <row r="24" spans="1:31" s="2" customFormat="1" ht="30" customHeight="1" thickTop="1" thickBot="1">
      <c r="A24" s="6"/>
      <c r="B24" s="142"/>
      <c r="C24" s="3"/>
      <c r="D24" s="101" t="s">
        <v>11</v>
      </c>
      <c r="E24" s="104"/>
      <c r="F24" s="104"/>
      <c r="G24" s="104"/>
      <c r="H24" s="104"/>
      <c r="I24" s="104"/>
      <c r="J24" s="104"/>
      <c r="K24" s="5"/>
      <c r="L24" s="110">
        <f t="shared" si="4"/>
        <v>0</v>
      </c>
      <c r="M24" s="6"/>
      <c r="N24" s="6"/>
      <c r="O24" s="6"/>
      <c r="P24" s="6"/>
      <c r="Q24" s="6"/>
      <c r="R24" s="105" t="s">
        <v>69</v>
      </c>
      <c r="S24" s="111">
        <f>$L$7+$X$4+$L$17+$X$14+$L$25</f>
        <v>0</v>
      </c>
      <c r="T24" s="6"/>
      <c r="U24" s="105" t="s">
        <v>69</v>
      </c>
      <c r="V24" s="112">
        <v>0</v>
      </c>
      <c r="W24" s="113">
        <f t="shared" si="5"/>
        <v>1</v>
      </c>
      <c r="X24" s="114" t="s">
        <v>45</v>
      </c>
      <c r="Y24" s="6"/>
      <c r="Z24" s="6"/>
      <c r="AA24" s="6"/>
      <c r="AB24" s="6"/>
      <c r="AC24" s="6"/>
      <c r="AD24" s="6"/>
      <c r="AE24" s="6"/>
    </row>
    <row r="25" spans="1:31" s="2" customFormat="1" ht="30" customHeight="1" thickTop="1" thickBot="1">
      <c r="A25" s="6"/>
      <c r="B25" s="143"/>
      <c r="C25" s="3"/>
      <c r="D25" s="101" t="s">
        <v>69</v>
      </c>
      <c r="E25" s="104"/>
      <c r="F25" s="104"/>
      <c r="G25" s="104"/>
      <c r="H25" s="104"/>
      <c r="I25" s="104"/>
      <c r="J25" s="104"/>
      <c r="K25" s="5"/>
      <c r="L25" s="110">
        <f t="shared" si="4"/>
        <v>0</v>
      </c>
      <c r="M25" s="6"/>
      <c r="N25" s="6"/>
      <c r="O25" s="6"/>
      <c r="P25" s="6"/>
      <c r="Q25" s="6"/>
      <c r="R25" s="105" t="s">
        <v>47</v>
      </c>
      <c r="S25" s="111">
        <f>$L$8+$X$6+$L$16+$X$17+$L$21</f>
        <v>0</v>
      </c>
      <c r="T25" s="6"/>
      <c r="U25" s="105" t="s">
        <v>47</v>
      </c>
      <c r="V25" s="112">
        <v>0</v>
      </c>
      <c r="W25" s="113">
        <f t="shared" si="5"/>
        <v>1</v>
      </c>
      <c r="X25" s="114" t="s">
        <v>45</v>
      </c>
      <c r="Y25" s="6"/>
      <c r="Z25" s="6"/>
      <c r="AA25" s="6"/>
      <c r="AB25" s="6"/>
      <c r="AC25" s="6"/>
      <c r="AD25" s="6"/>
      <c r="AE25" s="6"/>
    </row>
    <row r="26" spans="1:31" s="2" customFormat="1" ht="30" customHeight="1" thickTop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8"/>
      <c r="V26" s="6"/>
      <c r="W26" s="6"/>
      <c r="X26" s="6"/>
      <c r="Y26" s="6"/>
      <c r="Z26" s="6"/>
      <c r="AA26" s="6"/>
      <c r="AB26" s="6"/>
      <c r="AC26" s="6"/>
      <c r="AD26" s="6"/>
      <c r="AE26" s="6"/>
    </row>
  </sheetData>
  <sheetProtection password="C89E" sheet="1" objects="1" scenarios="1"/>
  <sortState ref="U19:V25">
    <sortCondition descending="1" ref="V20:V25"/>
  </sortState>
  <mergeCells count="7">
    <mergeCell ref="B19:B25"/>
    <mergeCell ref="W19:X19"/>
    <mergeCell ref="B1:X1"/>
    <mergeCell ref="B3:B9"/>
    <mergeCell ref="N3:N9"/>
    <mergeCell ref="B11:B17"/>
    <mergeCell ref="N11:N17"/>
  </mergeCells>
  <conditionalFormatting sqref="A1:XFD1048576">
    <cfRule type="expression" dxfId="30" priority="1">
      <formula>TODAY()&gt;$AA$1</formula>
    </cfRule>
  </conditionalFormatting>
  <pageMargins left="0" right="0" top="0" bottom="0" header="0" footer="0"/>
  <pageSetup paperSize="9" scale="85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5">
    <tabColor rgb="FFFF99CC"/>
  </sheetPr>
  <dimension ref="A1:L46"/>
  <sheetViews>
    <sheetView topLeftCell="A10" zoomScale="70" zoomScaleNormal="70" workbookViewId="0">
      <selection activeCell="B29" sqref="B29:F30"/>
    </sheetView>
  </sheetViews>
  <sheetFormatPr baseColWidth="10" defaultRowHeight="15"/>
  <cols>
    <col min="1" max="6" width="23.28515625" customWidth="1"/>
    <col min="7" max="7" width="2.7109375" customWidth="1"/>
    <col min="8" max="10" width="17.7109375" customWidth="1"/>
  </cols>
  <sheetData>
    <row r="1" spans="1:12" ht="15" customHeight="1" thickTop="1" thickBot="1">
      <c r="A1" s="144" t="s">
        <v>18</v>
      </c>
      <c r="B1" s="145" t="s">
        <v>23</v>
      </c>
      <c r="C1" s="145"/>
      <c r="D1" s="145"/>
      <c r="E1" s="145"/>
      <c r="F1" s="145"/>
      <c r="G1" s="11"/>
      <c r="H1" s="145" t="s">
        <v>23</v>
      </c>
      <c r="I1" s="145"/>
      <c r="J1" s="145"/>
    </row>
    <row r="2" spans="1:12" ht="15.75" customHeight="1" thickTop="1" thickBot="1">
      <c r="A2" s="144"/>
      <c r="B2" s="145"/>
      <c r="C2" s="145"/>
      <c r="D2" s="145"/>
      <c r="E2" s="145"/>
      <c r="F2" s="145"/>
      <c r="G2" s="11"/>
      <c r="H2" s="145"/>
      <c r="I2" s="145"/>
      <c r="J2" s="145"/>
    </row>
    <row r="3" spans="1:12" ht="15.75" customHeight="1" thickTop="1" thickBot="1">
      <c r="A3" s="146">
        <f>SUM(B5:F6)</f>
        <v>0</v>
      </c>
      <c r="B3" s="147" t="s">
        <v>22</v>
      </c>
      <c r="C3" s="147" t="s">
        <v>70</v>
      </c>
      <c r="D3" s="147" t="s">
        <v>20</v>
      </c>
      <c r="E3" s="147" t="s">
        <v>21</v>
      </c>
      <c r="F3" s="147" t="s">
        <v>46</v>
      </c>
      <c r="H3" s="148" t="s">
        <v>24</v>
      </c>
      <c r="I3" s="149" t="s">
        <v>25</v>
      </c>
      <c r="J3" s="150" t="s">
        <v>26</v>
      </c>
    </row>
    <row r="4" spans="1:12" ht="15.75" customHeight="1" thickTop="1" thickBot="1">
      <c r="A4" s="146"/>
      <c r="B4" s="147"/>
      <c r="C4" s="147"/>
      <c r="D4" s="147"/>
      <c r="E4" s="147"/>
      <c r="F4" s="147"/>
      <c r="H4" s="148"/>
      <c r="I4" s="149"/>
      <c r="J4" s="150"/>
    </row>
    <row r="5" spans="1:12" ht="15" customHeight="1" thickTop="1" thickBot="1">
      <c r="A5" s="146"/>
      <c r="B5" s="151">
        <f>'Journée 6'!L5</f>
        <v>0</v>
      </c>
      <c r="C5" s="151">
        <f>'Journée 6'!X5</f>
        <v>0</v>
      </c>
      <c r="D5" s="152">
        <f>'Journée 6'!L12</f>
        <v>0</v>
      </c>
      <c r="E5" s="152">
        <f>'Journée 6'!X13</f>
        <v>0</v>
      </c>
      <c r="F5" s="152">
        <f>'Journée 6'!L20</f>
        <v>0</v>
      </c>
      <c r="H5" s="153">
        <f>IF(ISBLANK('Journée 2'!$J$25),0,COUNTIF(B5:F6,"&gt;15"))</f>
        <v>0</v>
      </c>
      <c r="I5" s="154">
        <f>IF(ISBLANK('Journée 2'!$J$25),0,COUNTIF(C5:G6,"=15"))</f>
        <v>0</v>
      </c>
      <c r="J5" s="155">
        <f>IF(ISBLANK('Journée 2'!$J$25),0,COUNTIF(B5:F6,"&gt;=0")-COUNTIF(B5:F6,"&gt;14"))</f>
        <v>5</v>
      </c>
      <c r="L5" t="s">
        <v>38</v>
      </c>
    </row>
    <row r="6" spans="1:12" ht="15.75" customHeight="1" thickTop="1" thickBot="1">
      <c r="A6" s="146"/>
      <c r="B6" s="151"/>
      <c r="C6" s="151"/>
      <c r="D6" s="152"/>
      <c r="E6" s="152"/>
      <c r="F6" s="152"/>
      <c r="H6" s="153"/>
      <c r="I6" s="154"/>
      <c r="J6" s="155"/>
    </row>
    <row r="7" spans="1:12" ht="16.5" thickTop="1" thickBot="1"/>
    <row r="8" spans="1:12" ht="15" customHeight="1" thickTop="1" thickBot="1">
      <c r="A8" s="144" t="s">
        <v>18</v>
      </c>
      <c r="B8" s="156" t="s">
        <v>20</v>
      </c>
      <c r="C8" s="156"/>
      <c r="D8" s="156"/>
      <c r="E8" s="156"/>
      <c r="F8" s="156"/>
      <c r="H8" s="156" t="s">
        <v>20</v>
      </c>
      <c r="I8" s="156"/>
      <c r="J8" s="156"/>
    </row>
    <row r="9" spans="1:12" ht="15.75" customHeight="1" thickTop="1" thickBot="1">
      <c r="A9" s="144"/>
      <c r="B9" s="156"/>
      <c r="C9" s="156"/>
      <c r="D9" s="156"/>
      <c r="E9" s="156"/>
      <c r="F9" s="156"/>
      <c r="H9" s="156"/>
      <c r="I9" s="156"/>
      <c r="J9" s="156"/>
    </row>
    <row r="10" spans="1:12" ht="15.75" customHeight="1" thickTop="1" thickBot="1">
      <c r="A10" s="157">
        <f>SUM(B12:F13)</f>
        <v>0</v>
      </c>
      <c r="B10" s="147" t="s">
        <v>70</v>
      </c>
      <c r="C10" s="147" t="s">
        <v>21</v>
      </c>
      <c r="D10" s="147" t="s">
        <v>23</v>
      </c>
      <c r="E10" s="147" t="s">
        <v>46</v>
      </c>
      <c r="F10" s="147" t="s">
        <v>22</v>
      </c>
      <c r="H10" s="148" t="s">
        <v>24</v>
      </c>
      <c r="I10" s="149" t="s">
        <v>25</v>
      </c>
      <c r="J10" s="150" t="s">
        <v>26</v>
      </c>
    </row>
    <row r="11" spans="1:12" ht="15.75" customHeight="1" thickTop="1" thickBot="1">
      <c r="A11" s="157"/>
      <c r="B11" s="147"/>
      <c r="C11" s="147"/>
      <c r="D11" s="147"/>
      <c r="E11" s="147"/>
      <c r="F11" s="147"/>
      <c r="H11" s="148"/>
      <c r="I11" s="149"/>
      <c r="J11" s="150"/>
    </row>
    <row r="12" spans="1:12" ht="15" customHeight="1" thickTop="1" thickBot="1">
      <c r="A12" s="157"/>
      <c r="B12" s="152">
        <f>'Journée 6'!L6</f>
        <v>0</v>
      </c>
      <c r="C12" s="152">
        <f>'Journée 6'!X9</f>
        <v>0</v>
      </c>
      <c r="D12" s="152">
        <f>'Journée 6'!L13</f>
        <v>0</v>
      </c>
      <c r="E12" s="152">
        <f>'Journée 6'!X16</f>
        <v>0</v>
      </c>
      <c r="F12" s="152">
        <f>'Journée 6'!L23</f>
        <v>0</v>
      </c>
      <c r="H12" s="153">
        <f>IF(ISBLANK('Journée 2'!$J$25),0,COUNTIF(B12:F13,"&gt;15"))</f>
        <v>0</v>
      </c>
      <c r="I12" s="154">
        <f>IF(ISBLANK('Journée 2'!$J$25),0,COUNTIF(C12:G13,"=15"))</f>
        <v>0</v>
      </c>
      <c r="J12" s="155">
        <f>IF(ISBLANK('Journée 2'!$J$25),0,COUNTIF(B12:F13,"&gt;=0")-COUNTIF(B12:F13,"&gt;14"))</f>
        <v>5</v>
      </c>
    </row>
    <row r="13" spans="1:12" ht="15.75" customHeight="1" thickTop="1" thickBot="1">
      <c r="A13" s="157"/>
      <c r="B13" s="152"/>
      <c r="C13" s="152"/>
      <c r="D13" s="152"/>
      <c r="E13" s="152"/>
      <c r="F13" s="152"/>
      <c r="H13" s="153"/>
      <c r="I13" s="154"/>
      <c r="J13" s="155"/>
    </row>
    <row r="14" spans="1:12" ht="16.5" thickTop="1" thickBot="1"/>
    <row r="15" spans="1:12" ht="15" customHeight="1" thickTop="1" thickBot="1">
      <c r="A15" s="144" t="s">
        <v>18</v>
      </c>
      <c r="B15" s="160" t="s">
        <v>22</v>
      </c>
      <c r="C15" s="160"/>
      <c r="D15" s="160"/>
      <c r="E15" s="160"/>
      <c r="F15" s="160"/>
      <c r="H15" s="158" t="s">
        <v>22</v>
      </c>
      <c r="I15" s="158"/>
      <c r="J15" s="158"/>
    </row>
    <row r="16" spans="1:12" ht="15.75" customHeight="1" thickTop="1" thickBot="1">
      <c r="A16" s="144"/>
      <c r="B16" s="160"/>
      <c r="C16" s="160"/>
      <c r="D16" s="160"/>
      <c r="E16" s="160"/>
      <c r="F16" s="160"/>
      <c r="H16" s="158"/>
      <c r="I16" s="158"/>
      <c r="J16" s="158"/>
    </row>
    <row r="17" spans="1:10" ht="15.75" customHeight="1" thickTop="1" thickBot="1">
      <c r="A17" s="159">
        <f>SUM(B19:F20)</f>
        <v>0</v>
      </c>
      <c r="B17" s="147" t="s">
        <v>23</v>
      </c>
      <c r="C17" s="147" t="s">
        <v>46</v>
      </c>
      <c r="D17" s="147" t="s">
        <v>21</v>
      </c>
      <c r="E17" s="147" t="s">
        <v>70</v>
      </c>
      <c r="F17" s="147" t="s">
        <v>20</v>
      </c>
      <c r="H17" s="148" t="s">
        <v>24</v>
      </c>
      <c r="I17" s="149" t="s">
        <v>25</v>
      </c>
      <c r="J17" s="150" t="s">
        <v>26</v>
      </c>
    </row>
    <row r="18" spans="1:10" ht="15.75" customHeight="1" thickTop="1" thickBot="1">
      <c r="A18" s="159"/>
      <c r="B18" s="147"/>
      <c r="C18" s="147"/>
      <c r="D18" s="147"/>
      <c r="E18" s="147"/>
      <c r="F18" s="147"/>
      <c r="H18" s="148"/>
      <c r="I18" s="149"/>
      <c r="J18" s="150"/>
    </row>
    <row r="19" spans="1:10" ht="15" customHeight="1" thickTop="1" thickBot="1">
      <c r="A19" s="159"/>
      <c r="B19" s="152">
        <f>'Journée 6'!L4</f>
        <v>0</v>
      </c>
      <c r="C19" s="152">
        <f>'Journée 6'!X7</f>
        <v>0</v>
      </c>
      <c r="D19" s="152">
        <f>'Journée 6'!L14</f>
        <v>0</v>
      </c>
      <c r="E19" s="152">
        <f>'Journée 6'!X15</f>
        <v>0</v>
      </c>
      <c r="F19" s="152">
        <f>'Journée 6'!L22</f>
        <v>0</v>
      </c>
      <c r="H19" s="153">
        <f>IF(ISBLANK('Journée 2'!$J$25),0,COUNTIF(B19:F20,"&gt;15"))</f>
        <v>0</v>
      </c>
      <c r="I19" s="154">
        <f>IF(ISBLANK('Journée 2'!$J$25),0,COUNTIF(C19:G20,"=15"))</f>
        <v>0</v>
      </c>
      <c r="J19" s="155">
        <f>IF(ISBLANK('Journée 2'!$J$25),0,COUNTIF(B19:F20,"&gt;=0")-COUNTIF(B19:F20,"&gt;14"))</f>
        <v>5</v>
      </c>
    </row>
    <row r="20" spans="1:10" ht="15.75" customHeight="1" thickTop="1" thickBot="1">
      <c r="A20" s="159"/>
      <c r="B20" s="152"/>
      <c r="C20" s="152"/>
      <c r="D20" s="152"/>
      <c r="E20" s="152"/>
      <c r="F20" s="152"/>
      <c r="H20" s="153"/>
      <c r="I20" s="154"/>
      <c r="J20" s="155"/>
    </row>
    <row r="21" spans="1:10" ht="16.5" thickTop="1" thickBot="1"/>
    <row r="22" spans="1:10" ht="15" customHeight="1" thickTop="1" thickBot="1">
      <c r="A22" s="144" t="s">
        <v>18</v>
      </c>
      <c r="B22" s="169" t="s">
        <v>21</v>
      </c>
      <c r="C22" s="169"/>
      <c r="D22" s="169"/>
      <c r="E22" s="169"/>
      <c r="F22" s="169"/>
      <c r="H22" s="160" t="s">
        <v>21</v>
      </c>
      <c r="I22" s="160"/>
      <c r="J22" s="160"/>
    </row>
    <row r="23" spans="1:10" ht="15.75" customHeight="1" thickTop="1" thickBot="1">
      <c r="A23" s="144"/>
      <c r="B23" s="169"/>
      <c r="C23" s="169"/>
      <c r="D23" s="169"/>
      <c r="E23" s="169"/>
      <c r="F23" s="169"/>
      <c r="H23" s="160"/>
      <c r="I23" s="160"/>
      <c r="J23" s="160"/>
    </row>
    <row r="24" spans="1:10" ht="15.75" customHeight="1" thickTop="1" thickBot="1">
      <c r="A24" s="161">
        <f>SUM(B26:F27)</f>
        <v>0</v>
      </c>
      <c r="B24" s="147" t="s">
        <v>46</v>
      </c>
      <c r="C24" s="147" t="s">
        <v>20</v>
      </c>
      <c r="D24" s="147" t="s">
        <v>22</v>
      </c>
      <c r="E24" s="147" t="s">
        <v>23</v>
      </c>
      <c r="F24" s="147" t="s">
        <v>70</v>
      </c>
      <c r="H24" s="148" t="s">
        <v>24</v>
      </c>
      <c r="I24" s="149" t="s">
        <v>25</v>
      </c>
      <c r="J24" s="150" t="s">
        <v>26</v>
      </c>
    </row>
    <row r="25" spans="1:10" ht="15.75" customHeight="1" thickTop="1" thickBot="1">
      <c r="A25" s="161"/>
      <c r="B25" s="147"/>
      <c r="C25" s="147"/>
      <c r="D25" s="147"/>
      <c r="E25" s="147"/>
      <c r="F25" s="147"/>
      <c r="H25" s="148"/>
      <c r="I25" s="149"/>
      <c r="J25" s="150"/>
    </row>
    <row r="26" spans="1:10" ht="15" customHeight="1" thickTop="1" thickBot="1">
      <c r="A26" s="161"/>
      <c r="B26" s="152">
        <f>'Journée 6'!L9</f>
        <v>0</v>
      </c>
      <c r="C26" s="152">
        <f>'Journée 6'!X8</f>
        <v>0</v>
      </c>
      <c r="D26" s="152">
        <f>'Journée 6'!L15</f>
        <v>0</v>
      </c>
      <c r="E26" s="152">
        <f>'Journée 6'!X12</f>
        <v>0</v>
      </c>
      <c r="F26" s="152">
        <f>'Journée 6'!L24</f>
        <v>0</v>
      </c>
      <c r="H26" s="153">
        <f>IF(ISBLANK('Journée 2'!$J$25),0,COUNTIF(B26:F27,"&gt;15"))</f>
        <v>0</v>
      </c>
      <c r="I26" s="154">
        <f>IF(ISBLANK('Journée 2'!$J$25),0,COUNTIF(C26:G27,"=15"))</f>
        <v>0</v>
      </c>
      <c r="J26" s="155">
        <f>IF(ISBLANK('Journée 2'!$J$25),0,COUNTIF(B26:F27,"&gt;=0")-COUNTIF(B26:F27,"&gt;14"))</f>
        <v>5</v>
      </c>
    </row>
    <row r="27" spans="1:10" ht="15.75" customHeight="1" thickTop="1" thickBot="1">
      <c r="A27" s="161"/>
      <c r="B27" s="152"/>
      <c r="C27" s="152"/>
      <c r="D27" s="152"/>
      <c r="E27" s="152"/>
      <c r="F27" s="152"/>
      <c r="H27" s="153"/>
      <c r="I27" s="154"/>
      <c r="J27" s="155"/>
    </row>
    <row r="28" spans="1:10" ht="16.5" thickTop="1" thickBot="1"/>
    <row r="29" spans="1:10" ht="15" customHeight="1" thickTop="1" thickBot="1">
      <c r="A29" s="162" t="s">
        <v>18</v>
      </c>
      <c r="B29" s="169" t="s">
        <v>70</v>
      </c>
      <c r="C29" s="169"/>
      <c r="D29" s="169"/>
      <c r="E29" s="169"/>
      <c r="F29" s="169"/>
      <c r="H29" s="169" t="s">
        <v>70</v>
      </c>
      <c r="I29" s="169"/>
      <c r="J29" s="169"/>
    </row>
    <row r="30" spans="1:10" ht="15.75" customHeight="1" thickTop="1" thickBot="1">
      <c r="A30" s="162"/>
      <c r="B30" s="169"/>
      <c r="C30" s="169"/>
      <c r="D30" s="169"/>
      <c r="E30" s="169"/>
      <c r="F30" s="169"/>
      <c r="H30" s="169"/>
      <c r="I30" s="169"/>
      <c r="J30" s="169"/>
    </row>
    <row r="31" spans="1:10" ht="15.75" customHeight="1" thickTop="1" thickBot="1">
      <c r="A31" s="170">
        <f>SUM(B33:F34)</f>
        <v>0</v>
      </c>
      <c r="B31" s="147" t="s">
        <v>20</v>
      </c>
      <c r="C31" s="147" t="s">
        <v>50</v>
      </c>
      <c r="D31" s="147" t="s">
        <v>46</v>
      </c>
      <c r="E31" s="147" t="s">
        <v>22</v>
      </c>
      <c r="F31" s="147" t="s">
        <v>21</v>
      </c>
      <c r="H31" s="148" t="s">
        <v>24</v>
      </c>
      <c r="I31" s="149" t="s">
        <v>25</v>
      </c>
      <c r="J31" s="150" t="s">
        <v>26</v>
      </c>
    </row>
    <row r="32" spans="1:10" ht="15.75" customHeight="1" thickTop="1" thickBot="1">
      <c r="A32" s="170"/>
      <c r="B32" s="147"/>
      <c r="C32" s="147"/>
      <c r="D32" s="147"/>
      <c r="E32" s="147"/>
      <c r="F32" s="147"/>
      <c r="H32" s="148"/>
      <c r="I32" s="149"/>
      <c r="J32" s="150"/>
    </row>
    <row r="33" spans="1:10" ht="15" customHeight="1" thickTop="1" thickBot="1">
      <c r="A33" s="170"/>
      <c r="B33" s="152">
        <f>'Journée 6'!L7</f>
        <v>0</v>
      </c>
      <c r="C33" s="152">
        <f>'Journée 6'!X4</f>
        <v>0</v>
      </c>
      <c r="D33" s="152">
        <f>'Journée 6'!L17</f>
        <v>0</v>
      </c>
      <c r="E33" s="152">
        <f>'Journée 6'!X14</f>
        <v>0</v>
      </c>
      <c r="F33" s="152">
        <f>'Journée 6'!L25</f>
        <v>0</v>
      </c>
      <c r="H33" s="153">
        <f>IF(ISBLANK('Journée 2'!$J$25),0,COUNTIF(B33:F34,"&gt;15"))</f>
        <v>0</v>
      </c>
      <c r="I33" s="154">
        <f>IF(ISBLANK('Journée 2'!$J$25),0,COUNTIF(C33:G34,"=15"))</f>
        <v>0</v>
      </c>
      <c r="J33" s="155">
        <f>IF(ISBLANK('Journée 2'!$J$25),0,COUNTIF(B33:F34,"&gt;=0")-COUNTIF(B33:F34,"&gt;14"))</f>
        <v>5</v>
      </c>
    </row>
    <row r="34" spans="1:10" ht="15.75" customHeight="1" thickTop="1" thickBot="1">
      <c r="A34" s="170"/>
      <c r="B34" s="152"/>
      <c r="C34" s="152"/>
      <c r="D34" s="152"/>
      <c r="E34" s="152"/>
      <c r="F34" s="152"/>
      <c r="H34" s="153"/>
      <c r="I34" s="154"/>
      <c r="J34" s="155"/>
    </row>
    <row r="35" spans="1:10" ht="16.5" thickTop="1" thickBot="1"/>
    <row r="36" spans="1:10" ht="15" customHeight="1" thickTop="1" thickBot="1">
      <c r="A36" s="144" t="s">
        <v>18</v>
      </c>
      <c r="B36" s="181" t="s">
        <v>49</v>
      </c>
      <c r="C36" s="182"/>
      <c r="D36" s="182"/>
      <c r="E36" s="182"/>
      <c r="F36" s="183"/>
      <c r="H36" s="187" t="s">
        <v>46</v>
      </c>
      <c r="I36" s="187"/>
      <c r="J36" s="187"/>
    </row>
    <row r="37" spans="1:10" ht="15.75" customHeight="1" thickTop="1" thickBot="1">
      <c r="A37" s="144"/>
      <c r="B37" s="184"/>
      <c r="C37" s="185"/>
      <c r="D37" s="185"/>
      <c r="E37" s="185"/>
      <c r="F37" s="186"/>
      <c r="H37" s="187"/>
      <c r="I37" s="187"/>
      <c r="J37" s="187"/>
    </row>
    <row r="38" spans="1:10" ht="15.75" customHeight="1" thickTop="1" thickBot="1">
      <c r="A38" s="188">
        <f>SUM(B40:F41)</f>
        <v>0</v>
      </c>
      <c r="B38" s="190" t="s">
        <v>21</v>
      </c>
      <c r="C38" s="190" t="s">
        <v>22</v>
      </c>
      <c r="D38" s="147" t="s">
        <v>70</v>
      </c>
      <c r="E38" s="190" t="s">
        <v>20</v>
      </c>
      <c r="F38" s="190" t="s">
        <v>23</v>
      </c>
      <c r="H38" s="148" t="s">
        <v>24</v>
      </c>
      <c r="I38" s="149" t="s">
        <v>25</v>
      </c>
      <c r="J38" s="150" t="s">
        <v>26</v>
      </c>
    </row>
    <row r="39" spans="1:10" ht="15.75" customHeight="1" thickTop="1" thickBot="1">
      <c r="A39" s="188"/>
      <c r="B39" s="191"/>
      <c r="C39" s="191"/>
      <c r="D39" s="147"/>
      <c r="E39" s="191"/>
      <c r="F39" s="191"/>
      <c r="H39" s="148"/>
      <c r="I39" s="149"/>
      <c r="J39" s="150"/>
    </row>
    <row r="40" spans="1:10" ht="15" customHeight="1" thickTop="1" thickBot="1">
      <c r="A40" s="188"/>
      <c r="B40" s="189">
        <f>'Journée 6'!$L$8</f>
        <v>0</v>
      </c>
      <c r="C40" s="189">
        <f>'Journée 6'!$X$6</f>
        <v>0</v>
      </c>
      <c r="D40" s="189">
        <f>'Journée 6'!$L$16</f>
        <v>0</v>
      </c>
      <c r="E40" s="189">
        <f>'Journée 6'!$X$17</f>
        <v>0</v>
      </c>
      <c r="F40" s="189">
        <f>'Journée 6'!$L$21</f>
        <v>0</v>
      </c>
      <c r="H40" s="153">
        <f>IF(ISBLANK('Journée 2'!$J$25),0,COUNTIF(B40:F41,"&gt;15"))</f>
        <v>0</v>
      </c>
      <c r="I40" s="154">
        <f>IF(ISBLANK('Journée 2'!$J$25),0,COUNTIF(C40:G41,"=15"))</f>
        <v>0</v>
      </c>
      <c r="J40" s="155">
        <f>IF(ISBLANK('Journée 2'!$J$25),0,COUNTIF(B40:F41,"&gt;=0")-COUNTIF(B40:F41,"&gt;14"))</f>
        <v>5</v>
      </c>
    </row>
    <row r="41" spans="1:10" ht="15.75" customHeight="1" thickTop="1" thickBot="1">
      <c r="A41" s="188"/>
      <c r="B41" s="189"/>
      <c r="C41" s="189"/>
      <c r="D41" s="189"/>
      <c r="E41" s="189"/>
      <c r="F41" s="189"/>
      <c r="H41" s="153"/>
      <c r="I41" s="154"/>
      <c r="J41" s="155"/>
    </row>
    <row r="42" spans="1:10" ht="16.5" thickTop="1" thickBot="1"/>
    <row r="43" spans="1:10" ht="30" customHeight="1" thickTop="1" thickBot="1">
      <c r="A43" s="171" t="s">
        <v>18</v>
      </c>
      <c r="B43" s="171"/>
      <c r="C43" s="171"/>
      <c r="D43" s="171"/>
      <c r="E43" s="171"/>
      <c r="F43" s="171"/>
      <c r="H43" s="192" t="str">
        <f ca="1">INDIRECT(ADDRESS(44,MATCH(MAX(45:45),45:45,0),4))</f>
        <v>AUBIERE</v>
      </c>
      <c r="I43" s="192"/>
      <c r="J43" s="192"/>
    </row>
    <row r="44" spans="1:10" ht="30" customHeight="1" thickTop="1" thickBot="1">
      <c r="A44" s="96" t="s">
        <v>23</v>
      </c>
      <c r="B44" s="92" t="s">
        <v>20</v>
      </c>
      <c r="C44" s="93" t="s">
        <v>22</v>
      </c>
      <c r="D44" s="94" t="s">
        <v>21</v>
      </c>
      <c r="E44" s="95" t="s">
        <v>70</v>
      </c>
      <c r="F44" s="97" t="s">
        <v>46</v>
      </c>
      <c r="H44" s="192"/>
      <c r="I44" s="192"/>
      <c r="J44" s="192"/>
    </row>
    <row r="45" spans="1:10" ht="36.75" customHeight="1" thickTop="1" thickBot="1">
      <c r="A45" s="117">
        <f>A3</f>
        <v>0</v>
      </c>
      <c r="B45" s="118">
        <f>A10</f>
        <v>0</v>
      </c>
      <c r="C45" s="119">
        <f>A17</f>
        <v>0</v>
      </c>
      <c r="D45" s="120">
        <f>A24</f>
        <v>0</v>
      </c>
      <c r="E45" s="121">
        <f>A31</f>
        <v>0</v>
      </c>
      <c r="F45" s="122">
        <f>A38</f>
        <v>0</v>
      </c>
      <c r="H45" s="192"/>
      <c r="I45" s="192"/>
      <c r="J45" s="192"/>
    </row>
    <row r="46" spans="1:10" ht="15.75" thickTop="1"/>
  </sheetData>
  <sheetProtection password="C89E" sheet="1" objects="1" scenarios="1" selectLockedCells="1"/>
  <mergeCells count="122">
    <mergeCell ref="A43:F43"/>
    <mergeCell ref="H43:J45"/>
    <mergeCell ref="I38:I39"/>
    <mergeCell ref="J38:J39"/>
    <mergeCell ref="B40:B41"/>
    <mergeCell ref="C40:C41"/>
    <mergeCell ref="D40:D41"/>
    <mergeCell ref="E40:E41"/>
    <mergeCell ref="F40:F41"/>
    <mergeCell ref="H40:H41"/>
    <mergeCell ref="I40:I41"/>
    <mergeCell ref="J40:J41"/>
    <mergeCell ref="A36:A37"/>
    <mergeCell ref="B36:F37"/>
    <mergeCell ref="H36:J37"/>
    <mergeCell ref="A38:A41"/>
    <mergeCell ref="B38:B39"/>
    <mergeCell ref="C38:C39"/>
    <mergeCell ref="D38:D39"/>
    <mergeCell ref="E38:E39"/>
    <mergeCell ref="F38:F39"/>
    <mergeCell ref="H38:H39"/>
    <mergeCell ref="A29:A30"/>
    <mergeCell ref="B29:F30"/>
    <mergeCell ref="H29:J30"/>
    <mergeCell ref="A31:A34"/>
    <mergeCell ref="B31:B32"/>
    <mergeCell ref="C31:C32"/>
    <mergeCell ref="D31:D32"/>
    <mergeCell ref="E31:E32"/>
    <mergeCell ref="F31:F32"/>
    <mergeCell ref="H31:H32"/>
    <mergeCell ref="I31:I32"/>
    <mergeCell ref="J31:J32"/>
    <mergeCell ref="B33:B34"/>
    <mergeCell ref="C33:C34"/>
    <mergeCell ref="D33:D34"/>
    <mergeCell ref="E33:E34"/>
    <mergeCell ref="F33:F34"/>
    <mergeCell ref="H33:H34"/>
    <mergeCell ref="I33:I34"/>
    <mergeCell ref="J33:J34"/>
    <mergeCell ref="A22:A23"/>
    <mergeCell ref="B22:F23"/>
    <mergeCell ref="H22:J23"/>
    <mergeCell ref="A24:A27"/>
    <mergeCell ref="B24:B25"/>
    <mergeCell ref="C24:C25"/>
    <mergeCell ref="D24:D25"/>
    <mergeCell ref="E24:E25"/>
    <mergeCell ref="F24:F25"/>
    <mergeCell ref="H24:H25"/>
    <mergeCell ref="I24:I25"/>
    <mergeCell ref="J24:J25"/>
    <mergeCell ref="B26:B27"/>
    <mergeCell ref="C26:C27"/>
    <mergeCell ref="D26:D27"/>
    <mergeCell ref="E26:E27"/>
    <mergeCell ref="F26:F27"/>
    <mergeCell ref="H26:H27"/>
    <mergeCell ref="I26:I27"/>
    <mergeCell ref="J26:J27"/>
    <mergeCell ref="A15:A16"/>
    <mergeCell ref="B15:F16"/>
    <mergeCell ref="H15:J16"/>
    <mergeCell ref="A17:A20"/>
    <mergeCell ref="B17:B18"/>
    <mergeCell ref="C17:C18"/>
    <mergeCell ref="D17:D18"/>
    <mergeCell ref="E17:E18"/>
    <mergeCell ref="F17:F18"/>
    <mergeCell ref="H17:H18"/>
    <mergeCell ref="I17:I18"/>
    <mergeCell ref="J17:J18"/>
    <mergeCell ref="B19:B20"/>
    <mergeCell ref="C19:C20"/>
    <mergeCell ref="D19:D20"/>
    <mergeCell ref="E19:E20"/>
    <mergeCell ref="F19:F20"/>
    <mergeCell ref="H19:H20"/>
    <mergeCell ref="I19:I20"/>
    <mergeCell ref="J19:J20"/>
    <mergeCell ref="A8:A9"/>
    <mergeCell ref="B8:F9"/>
    <mergeCell ref="H8:J9"/>
    <mergeCell ref="A10:A13"/>
    <mergeCell ref="B10:B11"/>
    <mergeCell ref="C10:C11"/>
    <mergeCell ref="D10:D11"/>
    <mergeCell ref="E10:E11"/>
    <mergeCell ref="F10:F11"/>
    <mergeCell ref="H10:H11"/>
    <mergeCell ref="I10:I11"/>
    <mergeCell ref="J10:J11"/>
    <mergeCell ref="B12:B13"/>
    <mergeCell ref="C12:C13"/>
    <mergeCell ref="D12:D13"/>
    <mergeCell ref="E12:E13"/>
    <mergeCell ref="F12:F13"/>
    <mergeCell ref="H12:H13"/>
    <mergeCell ref="I12:I13"/>
    <mergeCell ref="J12:J13"/>
    <mergeCell ref="A1:A2"/>
    <mergeCell ref="B1:F2"/>
    <mergeCell ref="H1:J2"/>
    <mergeCell ref="A3:A6"/>
    <mergeCell ref="B3:B4"/>
    <mergeCell ref="C3:C4"/>
    <mergeCell ref="D3:D4"/>
    <mergeCell ref="E3:E4"/>
    <mergeCell ref="F3:F4"/>
    <mergeCell ref="H3:H4"/>
    <mergeCell ref="I3:I4"/>
    <mergeCell ref="J3:J4"/>
    <mergeCell ref="B5:B6"/>
    <mergeCell ref="C5:C6"/>
    <mergeCell ref="D5:D6"/>
    <mergeCell ref="E5:E6"/>
    <mergeCell ref="F5:F6"/>
    <mergeCell ref="H5:H6"/>
    <mergeCell ref="I5:I6"/>
    <mergeCell ref="J5:J6"/>
  </mergeCells>
  <conditionalFormatting sqref="C5:F5">
    <cfRule type="cellIs" dxfId="29" priority="22" operator="equal">
      <formula>15</formula>
    </cfRule>
    <cfRule type="cellIs" dxfId="28" priority="23" operator="lessThan">
      <formula>15</formula>
    </cfRule>
    <cfRule type="cellIs" dxfId="27" priority="24" operator="greaterThan">
      <formula>15</formula>
    </cfRule>
  </conditionalFormatting>
  <conditionalFormatting sqref="B12:F12">
    <cfRule type="cellIs" dxfId="26" priority="19" operator="equal">
      <formula>15</formula>
    </cfRule>
    <cfRule type="cellIs" dxfId="25" priority="20" operator="lessThan">
      <formula>15</formula>
    </cfRule>
    <cfRule type="cellIs" dxfId="24" priority="21" operator="greaterThan">
      <formula>15</formula>
    </cfRule>
  </conditionalFormatting>
  <conditionalFormatting sqref="B40:F40">
    <cfRule type="cellIs" dxfId="23" priority="7" operator="equal">
      <formula>15</formula>
    </cfRule>
    <cfRule type="cellIs" dxfId="22" priority="8" operator="lessThan">
      <formula>15</formula>
    </cfRule>
    <cfRule type="cellIs" dxfId="21" priority="9" operator="greaterThan">
      <formula>15</formula>
    </cfRule>
  </conditionalFormatting>
  <conditionalFormatting sqref="B19:F19">
    <cfRule type="cellIs" dxfId="20" priority="16" operator="equal">
      <formula>15</formula>
    </cfRule>
    <cfRule type="cellIs" dxfId="19" priority="17" operator="lessThan">
      <formula>15</formula>
    </cfRule>
    <cfRule type="cellIs" dxfId="18" priority="18" operator="greaterThan">
      <formula>15</formula>
    </cfRule>
  </conditionalFormatting>
  <conditionalFormatting sqref="B26:F26">
    <cfRule type="cellIs" dxfId="17" priority="13" operator="equal">
      <formula>15</formula>
    </cfRule>
    <cfRule type="cellIs" dxfId="16" priority="14" operator="lessThan">
      <formula>15</formula>
    </cfRule>
    <cfRule type="cellIs" dxfId="15" priority="15" operator="greaterThan">
      <formula>15</formula>
    </cfRule>
  </conditionalFormatting>
  <conditionalFormatting sqref="B33:F33">
    <cfRule type="cellIs" dxfId="14" priority="10" operator="equal">
      <formula>15</formula>
    </cfRule>
    <cfRule type="cellIs" dxfId="13" priority="11" operator="lessThan">
      <formula>15</formula>
    </cfRule>
    <cfRule type="cellIs" dxfId="12" priority="12" operator="greaterThan">
      <formula>15</formula>
    </cfRule>
  </conditionalFormatting>
  <conditionalFormatting sqref="B5">
    <cfRule type="cellIs" dxfId="11" priority="4" operator="equal">
      <formula>15</formula>
    </cfRule>
    <cfRule type="cellIs" dxfId="10" priority="5" operator="lessThan">
      <formula>15</formula>
    </cfRule>
    <cfRule type="cellIs" dxfId="9" priority="6" operator="greaterThan">
      <formula>15</formula>
    </cfRule>
  </conditionalFormatting>
  <printOptions horizontalCentered="1" verticalCentered="1"/>
  <pageMargins left="0" right="0" top="0" bottom="0" header="0" footer="0"/>
  <pageSetup paperSize="9" scale="75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5">
    <tabColor rgb="FF7030A0"/>
  </sheetPr>
  <dimension ref="A1:G23"/>
  <sheetViews>
    <sheetView tabSelected="1" topLeftCell="A4" zoomScale="95" zoomScaleNormal="95" workbookViewId="0">
      <selection activeCell="H10" sqref="H10"/>
    </sheetView>
  </sheetViews>
  <sheetFormatPr baseColWidth="10" defaultRowHeight="15"/>
  <cols>
    <col min="1" max="7" width="20.7109375" customWidth="1"/>
  </cols>
  <sheetData>
    <row r="1" spans="1:7" ht="20.100000000000001" customHeight="1" thickTop="1">
      <c r="A1" s="207" t="s">
        <v>94</v>
      </c>
      <c r="B1" s="208"/>
      <c r="C1" s="208"/>
      <c r="D1" s="208"/>
      <c r="E1" s="208"/>
      <c r="F1" s="208"/>
      <c r="G1" s="209"/>
    </row>
    <row r="2" spans="1:7" ht="20.100000000000001" customHeight="1">
      <c r="A2" s="210"/>
      <c r="B2" s="211"/>
      <c r="C2" s="211"/>
      <c r="D2" s="211"/>
      <c r="E2" s="211"/>
      <c r="F2" s="211"/>
      <c r="G2" s="212"/>
    </row>
    <row r="3" spans="1:7" ht="20.100000000000001" customHeight="1">
      <c r="A3" s="210"/>
      <c r="B3" s="211"/>
      <c r="C3" s="211"/>
      <c r="D3" s="211"/>
      <c r="E3" s="211"/>
      <c r="F3" s="211"/>
      <c r="G3" s="212"/>
    </row>
    <row r="4" spans="1:7" ht="20.100000000000001" customHeight="1" thickBot="1">
      <c r="A4" s="213"/>
      <c r="B4" s="214"/>
      <c r="C4" s="214"/>
      <c r="D4" s="214"/>
      <c r="E4" s="214"/>
      <c r="F4" s="214"/>
      <c r="G4" s="215"/>
    </row>
    <row r="5" spans="1:7" ht="36.950000000000003" customHeight="1" thickTop="1" thickBot="1">
      <c r="A5" s="55" t="s">
        <v>39</v>
      </c>
      <c r="B5" s="38" t="s">
        <v>23</v>
      </c>
      <c r="C5" s="39" t="s">
        <v>20</v>
      </c>
      <c r="D5" s="41" t="s">
        <v>22</v>
      </c>
      <c r="E5" s="42" t="s">
        <v>21</v>
      </c>
      <c r="F5" s="43" t="s">
        <v>70</v>
      </c>
      <c r="G5" s="40" t="s">
        <v>46</v>
      </c>
    </row>
    <row r="6" spans="1:7" ht="36.950000000000003" customHeight="1" thickTop="1" thickBot="1">
      <c r="A6" s="47" t="s">
        <v>27</v>
      </c>
      <c r="B6" s="123">
        <f>'Bilan Journée 1'!$A$45</f>
        <v>85</v>
      </c>
      <c r="C6" s="123">
        <f>'Bilan Journée 1'!$B$45</f>
        <v>80</v>
      </c>
      <c r="D6" s="123">
        <f>'Bilan Journée 1'!$C$45</f>
        <v>90</v>
      </c>
      <c r="E6" s="123">
        <f>'Bilan Journée 1'!$D$45</f>
        <v>25</v>
      </c>
      <c r="F6" s="123">
        <f>'Bilan Journée 1'!$E$45</f>
        <v>70</v>
      </c>
      <c r="G6" s="123">
        <f>'Bilan Journée 1'!$F$45</f>
        <v>100</v>
      </c>
    </row>
    <row r="7" spans="1:7" ht="36.950000000000003" customHeight="1" thickTop="1" thickBot="1">
      <c r="A7" s="48" t="s">
        <v>28</v>
      </c>
      <c r="B7" s="123">
        <f>'Bilan Journée 2'!$A$45</f>
        <v>75</v>
      </c>
      <c r="C7" s="123">
        <f>'Bilan Journée 2'!$B$45</f>
        <v>45</v>
      </c>
      <c r="D7" s="123">
        <f>'Bilan Journée 2'!$C$45</f>
        <v>65</v>
      </c>
      <c r="E7" s="123">
        <f>'Bilan Journée 2'!$D$45</f>
        <v>55</v>
      </c>
      <c r="F7" s="123">
        <f>'Bilan Journée 2'!$E$45</f>
        <v>120</v>
      </c>
      <c r="G7" s="123">
        <f>'Bilan Journée 2'!$F$45</f>
        <v>90</v>
      </c>
    </row>
    <row r="8" spans="1:7" ht="36.950000000000003" customHeight="1" thickTop="1" thickBot="1">
      <c r="A8" s="49" t="s">
        <v>29</v>
      </c>
      <c r="B8" s="123">
        <f>'Bilan Journée 3'!$A$45</f>
        <v>75</v>
      </c>
      <c r="C8" s="123">
        <f>'Bilan Journée 3'!$B$45</f>
        <v>70</v>
      </c>
      <c r="D8" s="123">
        <f>'Bilan Journée 3'!$C$45</f>
        <v>85</v>
      </c>
      <c r="E8" s="123">
        <f>'Bilan Journée 3'!$D$45</f>
        <v>60</v>
      </c>
      <c r="F8" s="123">
        <f>'Bilan Journée 3'!$E$45</f>
        <v>85</v>
      </c>
      <c r="G8" s="123">
        <f>'Bilan Journée 3'!$F$45</f>
        <v>75</v>
      </c>
    </row>
    <row r="9" spans="1:7" ht="36.950000000000003" customHeight="1" thickTop="1" thickBot="1">
      <c r="A9" s="50" t="s">
        <v>30</v>
      </c>
      <c r="B9" s="123">
        <f>'Bilan Journée 4'!$A$45</f>
        <v>0</v>
      </c>
      <c r="C9" s="123">
        <f>'Bilan Journée 4'!$B$45</f>
        <v>0</v>
      </c>
      <c r="D9" s="123">
        <f>'Bilan Journée 4'!$C$45</f>
        <v>0</v>
      </c>
      <c r="E9" s="123">
        <f>'Bilan Journée 4'!$D$45</f>
        <v>0</v>
      </c>
      <c r="F9" s="123">
        <f>'Bilan Journée 4'!$E$45</f>
        <v>0</v>
      </c>
      <c r="G9" s="123">
        <f>'Bilan Journée 4'!$F$45</f>
        <v>0</v>
      </c>
    </row>
    <row r="10" spans="1:7" ht="36.950000000000003" customHeight="1" thickTop="1" thickBot="1">
      <c r="A10" s="51" t="s">
        <v>31</v>
      </c>
      <c r="B10" s="123">
        <f>'Bilan Journée 5'!$A$45</f>
        <v>0</v>
      </c>
      <c r="C10" s="123">
        <f>'Bilan Journée 5'!$B$45</f>
        <v>0</v>
      </c>
      <c r="D10" s="123">
        <f>'Bilan Journée 5'!$C$45</f>
        <v>0</v>
      </c>
      <c r="E10" s="123">
        <f>'Bilan Journée 5'!$D$45</f>
        <v>0</v>
      </c>
      <c r="F10" s="123">
        <f>'Bilan Journée 5'!$E$45</f>
        <v>0</v>
      </c>
      <c r="G10" s="123">
        <f>'Bilan Journée 5'!$F$45</f>
        <v>0</v>
      </c>
    </row>
    <row r="11" spans="1:7" ht="36.950000000000003" customHeight="1" thickTop="1" thickBot="1">
      <c r="A11" s="52" t="s">
        <v>32</v>
      </c>
      <c r="B11" s="123">
        <f>'Bilan Journée 6'!$A$45</f>
        <v>0</v>
      </c>
      <c r="C11" s="123">
        <f>'Bilan Journée 6'!$B$45</f>
        <v>0</v>
      </c>
      <c r="D11" s="123">
        <f>'Bilan Journée 6'!$C$45</f>
        <v>0</v>
      </c>
      <c r="E11" s="123">
        <f>'Bilan Journée 6'!$D$45</f>
        <v>0</v>
      </c>
      <c r="F11" s="123">
        <f>'Bilan Journée 6'!$E$45</f>
        <v>0</v>
      </c>
      <c r="G11" s="123">
        <f>'Bilan Journée 6'!$F$45</f>
        <v>0</v>
      </c>
    </row>
    <row r="12" spans="1:7" ht="36.950000000000003" customHeight="1" thickTop="1" thickBot="1">
      <c r="A12" s="54" t="s">
        <v>73</v>
      </c>
      <c r="B12" s="123">
        <f t="shared" ref="B12:C12" si="0">SUM(B6:B11)</f>
        <v>235</v>
      </c>
      <c r="C12" s="123">
        <f t="shared" si="0"/>
        <v>195</v>
      </c>
      <c r="D12" s="123">
        <f t="shared" ref="D12:G12" si="1">SUM(D6:D11)</f>
        <v>240</v>
      </c>
      <c r="E12" s="123">
        <f t="shared" si="1"/>
        <v>140</v>
      </c>
      <c r="F12" s="123">
        <f t="shared" si="1"/>
        <v>275</v>
      </c>
      <c r="G12" s="123">
        <f t="shared" si="1"/>
        <v>265</v>
      </c>
    </row>
    <row r="13" spans="1:7" ht="35.1" customHeight="1" thickTop="1" thickBot="1">
      <c r="A13" s="206" t="s">
        <v>72</v>
      </c>
      <c r="B13" s="38" t="s">
        <v>23</v>
      </c>
      <c r="C13" s="39" t="s">
        <v>20</v>
      </c>
      <c r="D13" s="41" t="s">
        <v>22</v>
      </c>
      <c r="E13" s="42" t="s">
        <v>21</v>
      </c>
      <c r="F13" s="43" t="s">
        <v>70</v>
      </c>
      <c r="G13" s="40" t="s">
        <v>46</v>
      </c>
    </row>
    <row r="14" spans="1:7" ht="36.950000000000003" customHeight="1" thickTop="1" thickBot="1">
      <c r="A14" s="206"/>
      <c r="B14" s="124">
        <f>RANK(B12,$B$12:$G$12,0)</f>
        <v>4</v>
      </c>
      <c r="C14" s="124">
        <f t="shared" ref="C14:G14" si="2">RANK(C12,$B$12:$G$12,0)</f>
        <v>5</v>
      </c>
      <c r="D14" s="124">
        <f t="shared" si="2"/>
        <v>3</v>
      </c>
      <c r="E14" s="124">
        <f t="shared" si="2"/>
        <v>6</v>
      </c>
      <c r="F14" s="124">
        <f t="shared" si="2"/>
        <v>1</v>
      </c>
      <c r="G14" s="124">
        <f t="shared" si="2"/>
        <v>2</v>
      </c>
    </row>
    <row r="15" spans="1:7" ht="36.950000000000003" customHeight="1" thickTop="1" thickBot="1">
      <c r="A15" s="53" t="s">
        <v>71</v>
      </c>
      <c r="B15" s="133">
        <v>340</v>
      </c>
      <c r="C15" s="134">
        <v>300</v>
      </c>
      <c r="D15" s="133">
        <v>420</v>
      </c>
      <c r="E15" s="133">
        <v>350</v>
      </c>
      <c r="F15" s="133">
        <v>320</v>
      </c>
      <c r="G15" s="132">
        <v>520</v>
      </c>
    </row>
    <row r="16" spans="1:7" ht="36.950000000000003" customHeight="1" thickTop="1" thickBot="1">
      <c r="A16" s="53" t="s">
        <v>65</v>
      </c>
      <c r="B16" s="45">
        <v>460</v>
      </c>
      <c r="C16" s="44">
        <v>300</v>
      </c>
      <c r="D16" s="45">
        <v>470</v>
      </c>
      <c r="E16" s="45">
        <v>435</v>
      </c>
      <c r="F16" s="45">
        <v>420</v>
      </c>
      <c r="G16" s="46">
        <v>630</v>
      </c>
    </row>
    <row r="17" spans="1:7" ht="36.950000000000003" customHeight="1" thickTop="1" thickBot="1">
      <c r="A17" s="53" t="s">
        <v>58</v>
      </c>
      <c r="B17" s="44">
        <v>375</v>
      </c>
      <c r="C17" s="45">
        <v>400</v>
      </c>
      <c r="D17" s="45">
        <v>525</v>
      </c>
      <c r="E17" s="45">
        <v>415</v>
      </c>
      <c r="F17" s="45">
        <v>405</v>
      </c>
      <c r="G17" s="46">
        <v>580</v>
      </c>
    </row>
    <row r="18" spans="1:7" ht="36.950000000000003" customHeight="1" thickTop="1" thickBot="1">
      <c r="A18" s="53" t="s">
        <v>57</v>
      </c>
      <c r="B18" s="45">
        <v>235</v>
      </c>
      <c r="C18" s="44">
        <v>190</v>
      </c>
      <c r="D18" s="46">
        <v>285</v>
      </c>
      <c r="E18" s="45">
        <v>195</v>
      </c>
      <c r="F18" s="45">
        <v>195</v>
      </c>
      <c r="G18" s="45">
        <v>250</v>
      </c>
    </row>
    <row r="19" spans="1:7" ht="36.950000000000003" customHeight="1" thickTop="1" thickBot="1">
      <c r="A19" s="53" t="s">
        <v>33</v>
      </c>
      <c r="B19" s="44">
        <v>370</v>
      </c>
      <c r="C19" s="45">
        <v>425</v>
      </c>
      <c r="D19" s="45">
        <v>505</v>
      </c>
      <c r="E19" s="45">
        <v>415</v>
      </c>
      <c r="F19" s="46">
        <v>565</v>
      </c>
      <c r="G19" s="45">
        <v>420</v>
      </c>
    </row>
    <row r="20" spans="1:7" ht="36.950000000000003" customHeight="1" thickTop="1" thickBot="1">
      <c r="A20" s="53" t="s">
        <v>34</v>
      </c>
      <c r="B20" s="44">
        <v>345</v>
      </c>
      <c r="C20" s="45">
        <v>415</v>
      </c>
      <c r="D20" s="46">
        <v>560</v>
      </c>
      <c r="E20" s="45">
        <v>380</v>
      </c>
      <c r="F20" s="45">
        <v>550</v>
      </c>
      <c r="G20" s="45">
        <v>450</v>
      </c>
    </row>
    <row r="21" spans="1:7" ht="36.950000000000003" customHeight="1" thickTop="1" thickBot="1">
      <c r="A21" s="53" t="s">
        <v>35</v>
      </c>
      <c r="B21" s="45">
        <v>410</v>
      </c>
      <c r="C21" s="45">
        <v>410</v>
      </c>
      <c r="D21" s="45">
        <v>525</v>
      </c>
      <c r="E21" s="45">
        <v>390</v>
      </c>
      <c r="F21" s="46">
        <v>595</v>
      </c>
      <c r="G21" s="44">
        <v>370</v>
      </c>
    </row>
    <row r="22" spans="1:7" ht="37.5" thickTop="1" thickBot="1">
      <c r="A22" s="53" t="s">
        <v>36</v>
      </c>
      <c r="B22" s="45">
        <v>395</v>
      </c>
      <c r="C22" s="45">
        <v>420</v>
      </c>
      <c r="D22" s="45">
        <v>515</v>
      </c>
      <c r="E22" s="44">
        <v>355</v>
      </c>
      <c r="F22" s="46">
        <v>560</v>
      </c>
      <c r="G22" s="45">
        <v>455</v>
      </c>
    </row>
    <row r="23" spans="1:7" ht="15.75" thickTop="1"/>
  </sheetData>
  <sheetProtection algorithmName="SHA-512" hashValue="/WPjkysuaBfMqdbNMLKMNTfnm6StKtScOzKWVLfRtgw+jcl0lSrTvTFH4iCn76GO2Q/R+mHW8Q7Aeq9rDyinoA==" saltValue="2GvgoI4mnY2cc7s/g31RYQ==" spinCount="100000" sheet="1" objects="1" scenarios="1"/>
  <mergeCells count="2">
    <mergeCell ref="A13:A14"/>
    <mergeCell ref="A1:G4"/>
  </mergeCells>
  <conditionalFormatting sqref="B6:F11">
    <cfRule type="cellIs" dxfId="8" priority="46" operator="equal">
      <formula>0</formula>
    </cfRule>
  </conditionalFormatting>
  <conditionalFormatting sqref="C12:F12">
    <cfRule type="cellIs" dxfId="7" priority="40" operator="equal">
      <formula>0</formula>
    </cfRule>
  </conditionalFormatting>
  <conditionalFormatting sqref="B12">
    <cfRule type="cellIs" dxfId="6" priority="39" operator="equal">
      <formula>0</formula>
    </cfRule>
  </conditionalFormatting>
  <conditionalFormatting sqref="B12:F12">
    <cfRule type="cellIs" dxfId="5" priority="38" operator="greaterThan">
      <formula>0</formula>
    </cfRule>
  </conditionalFormatting>
  <conditionalFormatting sqref="G12">
    <cfRule type="cellIs" dxfId="4" priority="32" operator="greaterThan">
      <formula>0</formula>
    </cfRule>
  </conditionalFormatting>
  <conditionalFormatting sqref="G6:G11">
    <cfRule type="cellIs" dxfId="3" priority="34" operator="equal">
      <formula>0</formula>
    </cfRule>
  </conditionalFormatting>
  <conditionalFormatting sqref="G12">
    <cfRule type="cellIs" dxfId="2" priority="33" operator="equal">
      <formula>0</formula>
    </cfRule>
  </conditionalFormatting>
  <printOptions horizontalCentered="1" verticalCentered="1"/>
  <pageMargins left="0" right="0" top="0" bottom="0" header="0" footer="0"/>
  <pageSetup paperSize="9" orientation="landscape" horizontalDpi="360" verticalDpi="36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euil14">
    <tabColor rgb="FFFFFF00"/>
  </sheetPr>
  <dimension ref="A1:AA27"/>
  <sheetViews>
    <sheetView zoomScale="95" zoomScaleNormal="95" zoomScaleSheetLayoutView="80" workbookViewId="0">
      <selection activeCell="L1" sqref="L1:M1"/>
    </sheetView>
  </sheetViews>
  <sheetFormatPr baseColWidth="10" defaultColWidth="11.42578125" defaultRowHeight="23.25"/>
  <cols>
    <col min="1" max="1" width="6.28515625" style="14" customWidth="1"/>
    <col min="2" max="13" width="11.7109375" style="12" customWidth="1"/>
    <col min="14" max="14" width="11.42578125" style="12"/>
    <col min="15" max="22" width="11.42578125" style="12" customWidth="1"/>
    <col min="23" max="26" width="11.42578125" style="12"/>
    <col min="27" max="27" width="12.140625" style="12" bestFit="1" customWidth="1"/>
    <col min="28" max="16384" width="11.42578125" style="12"/>
  </cols>
  <sheetData>
    <row r="1" spans="1:27" ht="54.95" customHeight="1" thickTop="1" thickBot="1">
      <c r="A1" s="33"/>
      <c r="B1" s="231" t="s">
        <v>89</v>
      </c>
      <c r="C1" s="231"/>
      <c r="D1" s="231" t="s">
        <v>66</v>
      </c>
      <c r="E1" s="231"/>
      <c r="F1" s="231" t="s">
        <v>90</v>
      </c>
      <c r="G1" s="231"/>
      <c r="H1" s="231" t="s">
        <v>67</v>
      </c>
      <c r="I1" s="231"/>
      <c r="J1" s="231" t="s">
        <v>91</v>
      </c>
      <c r="K1" s="231"/>
      <c r="L1" s="231" t="s">
        <v>92</v>
      </c>
      <c r="M1" s="231"/>
      <c r="AA1" s="115">
        <v>31122025</v>
      </c>
    </row>
    <row r="2" spans="1:27" ht="21.95" customHeight="1" thickTop="1">
      <c r="A2" s="216" t="s">
        <v>7</v>
      </c>
      <c r="B2" s="56" t="s">
        <v>23</v>
      </c>
      <c r="C2" s="59" t="s">
        <v>22</v>
      </c>
      <c r="D2" s="60" t="s">
        <v>23</v>
      </c>
      <c r="E2" s="61" t="s">
        <v>46</v>
      </c>
      <c r="F2" s="60" t="s">
        <v>21</v>
      </c>
      <c r="G2" s="61" t="s">
        <v>23</v>
      </c>
      <c r="H2" s="34" t="s">
        <v>20</v>
      </c>
      <c r="I2" s="61" t="s">
        <v>23</v>
      </c>
      <c r="J2" s="60" t="s">
        <v>23</v>
      </c>
      <c r="K2" s="35" t="s">
        <v>70</v>
      </c>
      <c r="L2" s="60" t="s">
        <v>22</v>
      </c>
      <c r="M2" s="61" t="s">
        <v>23</v>
      </c>
      <c r="AA2" s="131"/>
    </row>
    <row r="3" spans="1:27" ht="21.95" customHeight="1">
      <c r="A3" s="217"/>
      <c r="B3" s="57"/>
      <c r="C3" s="58"/>
      <c r="D3" s="62"/>
      <c r="E3" s="63"/>
      <c r="F3" s="62"/>
      <c r="G3" s="63"/>
      <c r="H3" s="62"/>
      <c r="I3" s="63"/>
      <c r="J3" s="62"/>
      <c r="K3" s="63"/>
      <c r="L3" s="62"/>
      <c r="M3" s="63"/>
    </row>
    <row r="4" spans="1:27" ht="21.95" customHeight="1">
      <c r="A4" s="217"/>
      <c r="B4" s="25" t="s">
        <v>70</v>
      </c>
      <c r="C4" s="26" t="s">
        <v>20</v>
      </c>
      <c r="D4" s="62" t="s">
        <v>22</v>
      </c>
      <c r="E4" s="21" t="s">
        <v>20</v>
      </c>
      <c r="F4" s="22" t="s">
        <v>70</v>
      </c>
      <c r="G4" s="63" t="s">
        <v>22</v>
      </c>
      <c r="H4" s="62" t="s">
        <v>21</v>
      </c>
      <c r="I4" s="63" t="s">
        <v>22</v>
      </c>
      <c r="J4" s="62" t="s">
        <v>22</v>
      </c>
      <c r="K4" s="63" t="s">
        <v>46</v>
      </c>
      <c r="L4" s="22" t="s">
        <v>20</v>
      </c>
      <c r="M4" s="21" t="s">
        <v>70</v>
      </c>
    </row>
    <row r="5" spans="1:27" ht="21.95" customHeight="1">
      <c r="A5" s="217"/>
      <c r="B5" s="57"/>
      <c r="C5" s="58"/>
      <c r="D5" s="62"/>
      <c r="E5" s="63"/>
      <c r="F5" s="62"/>
      <c r="G5" s="63"/>
      <c r="H5" s="62"/>
      <c r="I5" s="63"/>
      <c r="J5" s="62"/>
      <c r="K5" s="63"/>
      <c r="L5" s="62"/>
      <c r="M5" s="63"/>
    </row>
    <row r="6" spans="1:27" ht="21.95" customHeight="1" thickBot="1">
      <c r="A6" s="218"/>
      <c r="B6" s="64" t="s">
        <v>21</v>
      </c>
      <c r="C6" s="65" t="s">
        <v>46</v>
      </c>
      <c r="D6" s="66" t="s">
        <v>21</v>
      </c>
      <c r="E6" s="37" t="s">
        <v>70</v>
      </c>
      <c r="F6" s="36" t="s">
        <v>20</v>
      </c>
      <c r="G6" s="63" t="s">
        <v>46</v>
      </c>
      <c r="H6" s="36" t="s">
        <v>70</v>
      </c>
      <c r="I6" s="63" t="s">
        <v>46</v>
      </c>
      <c r="J6" s="36" t="s">
        <v>20</v>
      </c>
      <c r="K6" s="67" t="s">
        <v>21</v>
      </c>
      <c r="L6" s="126" t="s">
        <v>46</v>
      </c>
      <c r="M6" s="67" t="s">
        <v>21</v>
      </c>
    </row>
    <row r="7" spans="1:27" ht="21.95" customHeight="1" thickTop="1">
      <c r="A7" s="219" t="s">
        <v>8</v>
      </c>
      <c r="B7" s="68" t="s">
        <v>23</v>
      </c>
      <c r="C7" s="23" t="s">
        <v>70</v>
      </c>
      <c r="D7" s="69" t="s">
        <v>22</v>
      </c>
      <c r="E7" s="70" t="s">
        <v>23</v>
      </c>
      <c r="F7" s="69" t="s">
        <v>23</v>
      </c>
      <c r="G7" s="61" t="s">
        <v>46</v>
      </c>
      <c r="H7" s="69" t="s">
        <v>23</v>
      </c>
      <c r="I7" s="70" t="s">
        <v>21</v>
      </c>
      <c r="J7" s="19" t="s">
        <v>20</v>
      </c>
      <c r="K7" s="70" t="s">
        <v>23</v>
      </c>
      <c r="L7" s="19" t="s">
        <v>70</v>
      </c>
      <c r="M7" s="70" t="s">
        <v>23</v>
      </c>
    </row>
    <row r="8" spans="1:27" ht="21.95" customHeight="1">
      <c r="A8" s="220"/>
      <c r="B8" s="71"/>
      <c r="C8" s="72"/>
      <c r="D8" s="73"/>
      <c r="E8" s="74"/>
      <c r="F8" s="73"/>
      <c r="G8" s="74"/>
      <c r="H8" s="73"/>
      <c r="I8" s="74"/>
      <c r="J8" s="73"/>
      <c r="K8" s="74"/>
      <c r="L8" s="73"/>
      <c r="M8" s="74"/>
    </row>
    <row r="9" spans="1:27" ht="21.95" customHeight="1">
      <c r="A9" s="220"/>
      <c r="B9" s="71" t="s">
        <v>22</v>
      </c>
      <c r="C9" s="130" t="s">
        <v>46</v>
      </c>
      <c r="D9" s="17" t="s">
        <v>20</v>
      </c>
      <c r="E9" s="15" t="s">
        <v>70</v>
      </c>
      <c r="F9" s="73" t="s">
        <v>22</v>
      </c>
      <c r="G9" s="15" t="s">
        <v>20</v>
      </c>
      <c r="H9" s="73" t="s">
        <v>22</v>
      </c>
      <c r="I9" s="15" t="s">
        <v>70</v>
      </c>
      <c r="J9" s="73" t="s">
        <v>21</v>
      </c>
      <c r="K9" s="74" t="s">
        <v>22</v>
      </c>
      <c r="L9" s="126" t="s">
        <v>46</v>
      </c>
      <c r="M9" s="74" t="s">
        <v>22</v>
      </c>
    </row>
    <row r="10" spans="1:27" ht="21.95" customHeight="1">
      <c r="A10" s="220"/>
      <c r="B10" s="71"/>
      <c r="C10" s="72"/>
      <c r="D10" s="73"/>
      <c r="E10" s="74"/>
      <c r="F10" s="73"/>
      <c r="G10" s="74"/>
      <c r="H10" s="73"/>
      <c r="I10" s="74"/>
      <c r="J10" s="73"/>
      <c r="K10" s="74"/>
      <c r="L10" s="73"/>
      <c r="M10" s="74"/>
    </row>
    <row r="11" spans="1:27" ht="21.95" customHeight="1" thickBot="1">
      <c r="A11" s="221"/>
      <c r="B11" s="24" t="s">
        <v>20</v>
      </c>
      <c r="C11" s="75" t="s">
        <v>21</v>
      </c>
      <c r="D11" s="62" t="s">
        <v>46</v>
      </c>
      <c r="E11" s="77" t="s">
        <v>21</v>
      </c>
      <c r="F11" s="76" t="s">
        <v>21</v>
      </c>
      <c r="G11" s="16" t="s">
        <v>70</v>
      </c>
      <c r="H11" s="66" t="s">
        <v>46</v>
      </c>
      <c r="I11" s="16" t="s">
        <v>20</v>
      </c>
      <c r="J11" s="18" t="s">
        <v>70</v>
      </c>
      <c r="K11" s="67" t="s">
        <v>46</v>
      </c>
      <c r="L11" s="76" t="s">
        <v>21</v>
      </c>
      <c r="M11" s="16" t="s">
        <v>20</v>
      </c>
    </row>
    <row r="12" spans="1:27" ht="21.95" customHeight="1" thickTop="1">
      <c r="A12" s="222" t="s">
        <v>14</v>
      </c>
      <c r="B12" s="27" t="s">
        <v>20</v>
      </c>
      <c r="C12" s="78" t="s">
        <v>23</v>
      </c>
      <c r="D12" s="19" t="s">
        <v>70</v>
      </c>
      <c r="E12" s="70" t="s">
        <v>23</v>
      </c>
      <c r="F12" s="69" t="s">
        <v>22</v>
      </c>
      <c r="G12" s="70" t="s">
        <v>23</v>
      </c>
      <c r="H12" s="125" t="s">
        <v>46</v>
      </c>
      <c r="I12" s="70" t="s">
        <v>23</v>
      </c>
      <c r="J12" s="69" t="s">
        <v>23</v>
      </c>
      <c r="K12" s="70" t="s">
        <v>21</v>
      </c>
      <c r="L12" s="69" t="s">
        <v>23</v>
      </c>
      <c r="M12" s="20" t="s">
        <v>20</v>
      </c>
    </row>
    <row r="13" spans="1:27" ht="21.95" customHeight="1">
      <c r="A13" s="223"/>
      <c r="B13" s="79"/>
      <c r="C13" s="80"/>
      <c r="D13" s="73"/>
      <c r="E13" s="74"/>
      <c r="F13" s="73"/>
      <c r="G13" s="74"/>
      <c r="H13" s="73"/>
      <c r="I13" s="74"/>
      <c r="J13" s="73"/>
      <c r="K13" s="74"/>
      <c r="L13" s="73"/>
      <c r="M13" s="74"/>
    </row>
    <row r="14" spans="1:27" ht="21.95" customHeight="1">
      <c r="A14" s="223"/>
      <c r="B14" s="79" t="s">
        <v>21</v>
      </c>
      <c r="C14" s="80" t="s">
        <v>22</v>
      </c>
      <c r="D14" s="62" t="s">
        <v>46</v>
      </c>
      <c r="E14" s="74" t="s">
        <v>22</v>
      </c>
      <c r="F14" s="17" t="s">
        <v>20</v>
      </c>
      <c r="G14" s="15" t="s">
        <v>70</v>
      </c>
      <c r="H14" s="17" t="s">
        <v>20</v>
      </c>
      <c r="I14" s="74" t="s">
        <v>22</v>
      </c>
      <c r="J14" s="73" t="s">
        <v>22</v>
      </c>
      <c r="K14" s="15" t="s">
        <v>70</v>
      </c>
      <c r="L14" s="73" t="s">
        <v>22</v>
      </c>
      <c r="M14" s="74" t="s">
        <v>21</v>
      </c>
    </row>
    <row r="15" spans="1:27" ht="21.95" customHeight="1">
      <c r="A15" s="223"/>
      <c r="B15" s="79"/>
      <c r="C15" s="80"/>
      <c r="D15" s="73"/>
      <c r="E15" s="74"/>
      <c r="F15" s="73"/>
      <c r="G15" s="74"/>
      <c r="H15" s="73"/>
      <c r="I15" s="74"/>
      <c r="J15" s="73"/>
      <c r="K15" s="74"/>
      <c r="L15" s="73"/>
      <c r="M15" s="74"/>
    </row>
    <row r="16" spans="1:27" ht="21.95" customHeight="1" thickBot="1">
      <c r="A16" s="224"/>
      <c r="B16" s="28" t="s">
        <v>70</v>
      </c>
      <c r="C16" s="128" t="s">
        <v>46</v>
      </c>
      <c r="D16" s="76" t="s">
        <v>21</v>
      </c>
      <c r="E16" s="16" t="s">
        <v>20</v>
      </c>
      <c r="F16" s="126" t="s">
        <v>46</v>
      </c>
      <c r="G16" s="77" t="s">
        <v>21</v>
      </c>
      <c r="H16" s="18" t="s">
        <v>70</v>
      </c>
      <c r="I16" s="77" t="s">
        <v>21</v>
      </c>
      <c r="J16" s="126" t="s">
        <v>46</v>
      </c>
      <c r="K16" s="16" t="s">
        <v>20</v>
      </c>
      <c r="L16" s="126" t="s">
        <v>46</v>
      </c>
      <c r="M16" s="16" t="s">
        <v>70</v>
      </c>
    </row>
    <row r="17" spans="1:13" ht="21.95" customHeight="1" thickTop="1">
      <c r="A17" s="225" t="s">
        <v>15</v>
      </c>
      <c r="B17" s="82" t="s">
        <v>23</v>
      </c>
      <c r="C17" s="83" t="s">
        <v>21</v>
      </c>
      <c r="D17" s="69" t="s">
        <v>23</v>
      </c>
      <c r="E17" s="20" t="s">
        <v>20</v>
      </c>
      <c r="F17" s="19" t="s">
        <v>70</v>
      </c>
      <c r="G17" s="70" t="s">
        <v>23</v>
      </c>
      <c r="H17" s="69" t="s">
        <v>23</v>
      </c>
      <c r="I17" s="70" t="s">
        <v>22</v>
      </c>
      <c r="J17" s="125" t="s">
        <v>46</v>
      </c>
      <c r="K17" s="70" t="s">
        <v>23</v>
      </c>
      <c r="L17" s="69" t="s">
        <v>21</v>
      </c>
      <c r="M17" s="70" t="s">
        <v>23</v>
      </c>
    </row>
    <row r="18" spans="1:13" ht="21.95" customHeight="1">
      <c r="A18" s="226"/>
      <c r="B18" s="84"/>
      <c r="C18" s="85"/>
      <c r="D18" s="73"/>
      <c r="E18" s="74"/>
      <c r="F18" s="73"/>
      <c r="G18" s="74"/>
      <c r="H18" s="73"/>
      <c r="I18" s="74"/>
      <c r="J18" s="73"/>
      <c r="K18" s="74"/>
      <c r="L18" s="73"/>
      <c r="M18" s="74"/>
    </row>
    <row r="19" spans="1:13" ht="21.95" customHeight="1">
      <c r="A19" s="226"/>
      <c r="B19" s="84" t="s">
        <v>22</v>
      </c>
      <c r="C19" s="29" t="s">
        <v>70</v>
      </c>
      <c r="D19" s="73" t="s">
        <v>22</v>
      </c>
      <c r="E19" s="74" t="s">
        <v>21</v>
      </c>
      <c r="F19" s="126" t="s">
        <v>46</v>
      </c>
      <c r="G19" s="74" t="s">
        <v>22</v>
      </c>
      <c r="H19" s="17" t="s">
        <v>70</v>
      </c>
      <c r="I19" s="15" t="s">
        <v>20</v>
      </c>
      <c r="J19" s="17" t="s">
        <v>20</v>
      </c>
      <c r="K19" s="74" t="s">
        <v>22</v>
      </c>
      <c r="L19" s="17" t="s">
        <v>70</v>
      </c>
      <c r="M19" s="74" t="s">
        <v>22</v>
      </c>
    </row>
    <row r="20" spans="1:13" ht="21.95" customHeight="1">
      <c r="A20" s="226"/>
      <c r="B20" s="84"/>
      <c r="C20" s="85"/>
      <c r="D20" s="73"/>
      <c r="E20" s="74"/>
      <c r="F20" s="73"/>
      <c r="G20" s="74"/>
      <c r="H20" s="73"/>
      <c r="I20" s="74"/>
      <c r="J20" s="73"/>
      <c r="K20" s="74"/>
      <c r="L20" s="73"/>
      <c r="M20" s="74"/>
    </row>
    <row r="21" spans="1:13" ht="21.95" customHeight="1" thickBot="1">
      <c r="A21" s="227"/>
      <c r="B21" s="129" t="s">
        <v>46</v>
      </c>
      <c r="C21" s="30" t="s">
        <v>20</v>
      </c>
      <c r="D21" s="62" t="s">
        <v>46</v>
      </c>
      <c r="E21" s="16" t="s">
        <v>70</v>
      </c>
      <c r="F21" s="76" t="s">
        <v>21</v>
      </c>
      <c r="G21" s="16" t="s">
        <v>20</v>
      </c>
      <c r="H21" s="76" t="s">
        <v>21</v>
      </c>
      <c r="I21" s="63" t="s">
        <v>46</v>
      </c>
      <c r="J21" s="18" t="s">
        <v>70</v>
      </c>
      <c r="K21" s="77" t="s">
        <v>21</v>
      </c>
      <c r="L21" s="18" t="s">
        <v>20</v>
      </c>
      <c r="M21" s="63" t="s">
        <v>46</v>
      </c>
    </row>
    <row r="22" spans="1:13" ht="21.95" customHeight="1" thickTop="1">
      <c r="A22" s="228" t="s">
        <v>16</v>
      </c>
      <c r="B22" s="87" t="s">
        <v>46</v>
      </c>
      <c r="C22" s="88" t="s">
        <v>23</v>
      </c>
      <c r="D22" s="69" t="s">
        <v>21</v>
      </c>
      <c r="E22" s="70" t="s">
        <v>23</v>
      </c>
      <c r="F22" s="69" t="s">
        <v>23</v>
      </c>
      <c r="G22" s="20" t="s">
        <v>20</v>
      </c>
      <c r="H22" s="69" t="s">
        <v>23</v>
      </c>
      <c r="I22" s="20" t="s">
        <v>70</v>
      </c>
      <c r="J22" s="69" t="s">
        <v>23</v>
      </c>
      <c r="K22" s="70" t="s">
        <v>22</v>
      </c>
      <c r="L22" s="69" t="s">
        <v>23</v>
      </c>
      <c r="M22" s="61" t="s">
        <v>46</v>
      </c>
    </row>
    <row r="23" spans="1:13" ht="21.95" customHeight="1">
      <c r="A23" s="229"/>
      <c r="B23" s="89"/>
      <c r="C23" s="90"/>
      <c r="D23" s="73"/>
      <c r="E23" s="74"/>
      <c r="F23" s="73"/>
      <c r="G23" s="74"/>
      <c r="H23" s="73"/>
      <c r="I23" s="74"/>
      <c r="J23" s="73"/>
      <c r="K23" s="74"/>
      <c r="L23" s="73"/>
      <c r="M23" s="74"/>
    </row>
    <row r="24" spans="1:13" ht="21.95" customHeight="1">
      <c r="A24" s="229"/>
      <c r="B24" s="31" t="s">
        <v>20</v>
      </c>
      <c r="C24" s="90" t="s">
        <v>22</v>
      </c>
      <c r="D24" s="17" t="s">
        <v>70</v>
      </c>
      <c r="E24" s="74" t="s">
        <v>22</v>
      </c>
      <c r="F24" s="73" t="s">
        <v>22</v>
      </c>
      <c r="G24" s="74" t="s">
        <v>21</v>
      </c>
      <c r="H24" s="73" t="s">
        <v>22</v>
      </c>
      <c r="I24" s="63" t="s">
        <v>46</v>
      </c>
      <c r="J24" s="17" t="s">
        <v>70</v>
      </c>
      <c r="K24" s="15" t="s">
        <v>20</v>
      </c>
      <c r="L24" s="73" t="s">
        <v>22</v>
      </c>
      <c r="M24" s="15" t="s">
        <v>20</v>
      </c>
    </row>
    <row r="25" spans="1:13" ht="21.95" customHeight="1">
      <c r="A25" s="229"/>
      <c r="B25" s="89"/>
      <c r="C25" s="90"/>
      <c r="D25" s="73"/>
      <c r="E25" s="74"/>
      <c r="F25" s="73"/>
      <c r="G25" s="74"/>
      <c r="H25" s="73"/>
      <c r="I25" s="74"/>
      <c r="J25" s="73"/>
      <c r="K25" s="74"/>
      <c r="L25" s="73"/>
      <c r="M25" s="74"/>
    </row>
    <row r="26" spans="1:13" ht="21.75" customHeight="1" thickBot="1">
      <c r="A26" s="230"/>
      <c r="B26" s="32" t="s">
        <v>70</v>
      </c>
      <c r="C26" s="91" t="s">
        <v>21</v>
      </c>
      <c r="D26" s="18" t="s">
        <v>20</v>
      </c>
      <c r="E26" s="67" t="s">
        <v>46</v>
      </c>
      <c r="F26" s="127" t="s">
        <v>46</v>
      </c>
      <c r="G26" s="16" t="s">
        <v>70</v>
      </c>
      <c r="H26" s="18" t="s">
        <v>20</v>
      </c>
      <c r="I26" s="77" t="s">
        <v>21</v>
      </c>
      <c r="J26" s="76" t="s">
        <v>21</v>
      </c>
      <c r="K26" s="67" t="s">
        <v>46</v>
      </c>
      <c r="L26" s="76" t="s">
        <v>21</v>
      </c>
      <c r="M26" s="16" t="s">
        <v>70</v>
      </c>
    </row>
    <row r="27" spans="1:13" ht="24" thickTop="1">
      <c r="B27" s="13"/>
      <c r="C27" s="13"/>
    </row>
  </sheetData>
  <sheetProtection password="C75E" sheet="1" objects="1" scenarios="1" selectLockedCells="1"/>
  <mergeCells count="11">
    <mergeCell ref="L1:M1"/>
    <mergeCell ref="B1:C1"/>
    <mergeCell ref="D1:E1"/>
    <mergeCell ref="F1:G1"/>
    <mergeCell ref="H1:I1"/>
    <mergeCell ref="J1:K1"/>
    <mergeCell ref="A2:A6"/>
    <mergeCell ref="A7:A11"/>
    <mergeCell ref="A12:A16"/>
    <mergeCell ref="A17:A21"/>
    <mergeCell ref="A22:A26"/>
  </mergeCells>
  <conditionalFormatting sqref="A1:XFD1048576">
    <cfRule type="expression" dxfId="1" priority="1">
      <formula>TODAY()&gt;$AA$1</formula>
    </cfRule>
  </conditionalFormatting>
  <printOptions horizontalCentered="1" verticalCentered="1"/>
  <pageMargins left="0" right="0" top="0" bottom="0" header="0" footer="0"/>
  <pageSetup paperSize="9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1:AA27"/>
  <sheetViews>
    <sheetView zoomScaleNormal="100" workbookViewId="0">
      <selection activeCell="N5" sqref="N5:V5"/>
    </sheetView>
  </sheetViews>
  <sheetFormatPr baseColWidth="10" defaultRowHeight="15"/>
  <cols>
    <col min="2" max="3" width="0" hidden="1" customWidth="1"/>
    <col min="4" max="5" width="11.42578125" hidden="1" customWidth="1"/>
    <col min="6" max="7" width="11.42578125" customWidth="1"/>
    <col min="8" max="13" width="11.42578125" hidden="1" customWidth="1"/>
  </cols>
  <sheetData>
    <row r="1" spans="1:27" ht="40.15" customHeight="1" thickTop="1" thickBot="1">
      <c r="A1" s="33"/>
      <c r="B1" s="231" t="s">
        <v>82</v>
      </c>
      <c r="C1" s="231"/>
      <c r="D1" s="231" t="s">
        <v>63</v>
      </c>
      <c r="E1" s="231"/>
      <c r="F1" s="231" t="s">
        <v>83</v>
      </c>
      <c r="G1" s="231"/>
      <c r="H1" s="231" t="s">
        <v>64</v>
      </c>
      <c r="I1" s="231"/>
      <c r="J1" s="231" t="s">
        <v>84</v>
      </c>
      <c r="K1" s="231"/>
      <c r="L1" s="231" t="s">
        <v>85</v>
      </c>
      <c r="M1" s="231"/>
      <c r="N1" s="247" t="s">
        <v>75</v>
      </c>
      <c r="O1" s="248"/>
      <c r="P1" s="248"/>
      <c r="Q1" s="248"/>
      <c r="R1" s="248"/>
      <c r="S1" s="248"/>
      <c r="T1" s="248"/>
      <c r="U1" s="248"/>
      <c r="V1" s="249"/>
      <c r="AA1" s="116">
        <v>31122025</v>
      </c>
    </row>
    <row r="2" spans="1:27" ht="16.5" thickTop="1">
      <c r="A2" s="216" t="s">
        <v>7</v>
      </c>
      <c r="B2" s="56" t="s">
        <v>23</v>
      </c>
      <c r="C2" s="59" t="s">
        <v>22</v>
      </c>
      <c r="D2" s="60" t="s">
        <v>23</v>
      </c>
      <c r="E2" s="61" t="s">
        <v>46</v>
      </c>
      <c r="F2" s="60" t="s">
        <v>21</v>
      </c>
      <c r="G2" s="61" t="s">
        <v>23</v>
      </c>
      <c r="H2" s="34" t="s">
        <v>20</v>
      </c>
      <c r="I2" s="61" t="s">
        <v>23</v>
      </c>
      <c r="J2" s="60" t="s">
        <v>23</v>
      </c>
      <c r="K2" s="35" t="s">
        <v>70</v>
      </c>
      <c r="L2" s="60" t="s">
        <v>22</v>
      </c>
      <c r="M2" s="61" t="s">
        <v>23</v>
      </c>
      <c r="N2" s="241" t="s">
        <v>62</v>
      </c>
      <c r="O2" s="242"/>
      <c r="P2" s="242"/>
      <c r="Q2" s="242"/>
      <c r="R2" s="242"/>
      <c r="S2" s="242"/>
      <c r="T2" s="242"/>
      <c r="U2" s="242"/>
      <c r="V2" s="243"/>
    </row>
    <row r="3" spans="1:27" ht="15.75">
      <c r="A3" s="217"/>
      <c r="B3" s="57"/>
      <c r="C3" s="58"/>
      <c r="D3" s="62"/>
      <c r="E3" s="63"/>
      <c r="F3" s="62"/>
      <c r="G3" s="63"/>
      <c r="H3" s="62"/>
      <c r="I3" s="63"/>
      <c r="J3" s="62"/>
      <c r="K3" s="63"/>
      <c r="L3" s="62"/>
      <c r="M3" s="63"/>
      <c r="N3" s="241" t="s">
        <v>74</v>
      </c>
      <c r="O3" s="242"/>
      <c r="P3" s="242"/>
      <c r="Q3" s="242"/>
      <c r="R3" s="242"/>
      <c r="S3" s="242"/>
      <c r="T3" s="242"/>
      <c r="U3" s="242"/>
      <c r="V3" s="243"/>
    </row>
    <row r="4" spans="1:27" ht="15.75">
      <c r="A4" s="217"/>
      <c r="B4" s="25" t="s">
        <v>70</v>
      </c>
      <c r="C4" s="26" t="s">
        <v>20</v>
      </c>
      <c r="D4" s="62" t="s">
        <v>22</v>
      </c>
      <c r="E4" s="21" t="s">
        <v>20</v>
      </c>
      <c r="F4" s="22" t="s">
        <v>70</v>
      </c>
      <c r="G4" s="63" t="s">
        <v>22</v>
      </c>
      <c r="H4" s="62" t="s">
        <v>21</v>
      </c>
      <c r="I4" s="63" t="s">
        <v>22</v>
      </c>
      <c r="J4" s="62" t="s">
        <v>22</v>
      </c>
      <c r="K4" s="63" t="s">
        <v>46</v>
      </c>
      <c r="L4" s="22" t="s">
        <v>20</v>
      </c>
      <c r="M4" s="21" t="s">
        <v>70</v>
      </c>
      <c r="N4" s="241" t="s">
        <v>59</v>
      </c>
      <c r="O4" s="242"/>
      <c r="P4" s="242"/>
      <c r="Q4" s="242"/>
      <c r="R4" s="242"/>
      <c r="S4" s="242"/>
      <c r="T4" s="242"/>
      <c r="U4" s="242"/>
      <c r="V4" s="243"/>
    </row>
    <row r="5" spans="1:27" ht="15.75">
      <c r="A5" s="217"/>
      <c r="B5" s="57"/>
      <c r="C5" s="58"/>
      <c r="D5" s="62"/>
      <c r="E5" s="63"/>
      <c r="F5" s="62"/>
      <c r="G5" s="63"/>
      <c r="H5" s="62"/>
      <c r="I5" s="63"/>
      <c r="J5" s="62"/>
      <c r="K5" s="63"/>
      <c r="L5" s="62"/>
      <c r="M5" s="63"/>
      <c r="N5" s="241" t="s">
        <v>61</v>
      </c>
      <c r="O5" s="242"/>
      <c r="P5" s="242"/>
      <c r="Q5" s="242"/>
      <c r="R5" s="242"/>
      <c r="S5" s="242"/>
      <c r="T5" s="242"/>
      <c r="U5" s="242"/>
      <c r="V5" s="243"/>
    </row>
    <row r="6" spans="1:27" ht="16.5" thickBot="1">
      <c r="A6" s="218"/>
      <c r="B6" s="64" t="s">
        <v>21</v>
      </c>
      <c r="C6" s="65" t="s">
        <v>46</v>
      </c>
      <c r="D6" s="66" t="s">
        <v>21</v>
      </c>
      <c r="E6" s="37" t="s">
        <v>70</v>
      </c>
      <c r="F6" s="36" t="s">
        <v>20</v>
      </c>
      <c r="G6" s="67" t="s">
        <v>46</v>
      </c>
      <c r="H6" s="36" t="s">
        <v>70</v>
      </c>
      <c r="I6" s="67" t="s">
        <v>46</v>
      </c>
      <c r="J6" s="36" t="s">
        <v>20</v>
      </c>
      <c r="K6" s="67" t="s">
        <v>21</v>
      </c>
      <c r="L6" s="66" t="s">
        <v>46</v>
      </c>
      <c r="M6" s="67" t="s">
        <v>21</v>
      </c>
      <c r="N6" s="241" t="s">
        <v>60</v>
      </c>
      <c r="O6" s="242"/>
      <c r="P6" s="242"/>
      <c r="Q6" s="242"/>
      <c r="R6" s="242"/>
      <c r="S6" s="242"/>
      <c r="T6" s="242"/>
      <c r="U6" s="242"/>
      <c r="V6" s="243"/>
    </row>
    <row r="7" spans="1:27" ht="16.5" thickTop="1">
      <c r="A7" s="219" t="s">
        <v>8</v>
      </c>
      <c r="B7" s="68" t="s">
        <v>23</v>
      </c>
      <c r="C7" s="23" t="s">
        <v>70</v>
      </c>
      <c r="D7" s="69" t="s">
        <v>22</v>
      </c>
      <c r="E7" s="70" t="s">
        <v>23</v>
      </c>
      <c r="F7" s="69" t="s">
        <v>23</v>
      </c>
      <c r="G7" s="70" t="s">
        <v>46</v>
      </c>
      <c r="H7" s="69" t="s">
        <v>23</v>
      </c>
      <c r="I7" s="70" t="s">
        <v>21</v>
      </c>
      <c r="J7" s="19" t="s">
        <v>20</v>
      </c>
      <c r="K7" s="70" t="s">
        <v>23</v>
      </c>
      <c r="L7" s="19" t="s">
        <v>70</v>
      </c>
      <c r="M7" s="70" t="s">
        <v>23</v>
      </c>
      <c r="N7" s="241" t="s">
        <v>51</v>
      </c>
      <c r="O7" s="242"/>
      <c r="P7" s="242"/>
      <c r="Q7" s="242"/>
      <c r="R7" s="242"/>
      <c r="S7" s="242"/>
      <c r="T7" s="242"/>
      <c r="U7" s="242"/>
      <c r="V7" s="243"/>
    </row>
    <row r="8" spans="1:27" ht="15.75">
      <c r="A8" s="220"/>
      <c r="B8" s="71"/>
      <c r="C8" s="72"/>
      <c r="D8" s="73"/>
      <c r="E8" s="74"/>
      <c r="F8" s="73"/>
      <c r="G8" s="74"/>
      <c r="H8" s="73"/>
      <c r="I8" s="74"/>
      <c r="J8" s="73"/>
      <c r="K8" s="74"/>
      <c r="L8" s="73"/>
      <c r="M8" s="74"/>
      <c r="N8" s="241" t="s">
        <v>52</v>
      </c>
      <c r="O8" s="242"/>
      <c r="P8" s="242"/>
      <c r="Q8" s="242"/>
      <c r="R8" s="242"/>
      <c r="S8" s="242"/>
      <c r="T8" s="242"/>
      <c r="U8" s="242"/>
      <c r="V8" s="243"/>
    </row>
    <row r="9" spans="1:27" ht="15.75">
      <c r="A9" s="220"/>
      <c r="B9" s="71" t="s">
        <v>22</v>
      </c>
      <c r="C9" s="72" t="s">
        <v>46</v>
      </c>
      <c r="D9" s="17" t="s">
        <v>20</v>
      </c>
      <c r="E9" s="15" t="s">
        <v>70</v>
      </c>
      <c r="F9" s="73" t="s">
        <v>22</v>
      </c>
      <c r="G9" s="15" t="s">
        <v>20</v>
      </c>
      <c r="H9" s="73" t="s">
        <v>22</v>
      </c>
      <c r="I9" s="15" t="s">
        <v>70</v>
      </c>
      <c r="J9" s="73" t="s">
        <v>21</v>
      </c>
      <c r="K9" s="74" t="s">
        <v>22</v>
      </c>
      <c r="L9" s="73" t="s">
        <v>46</v>
      </c>
      <c r="M9" s="74" t="s">
        <v>22</v>
      </c>
      <c r="N9" s="241" t="s">
        <v>53</v>
      </c>
      <c r="O9" s="242"/>
      <c r="P9" s="242"/>
      <c r="Q9" s="242"/>
      <c r="R9" s="242"/>
      <c r="S9" s="242"/>
      <c r="T9" s="242"/>
      <c r="U9" s="242"/>
      <c r="V9" s="243"/>
    </row>
    <row r="10" spans="1:27" ht="15.75">
      <c r="A10" s="220"/>
      <c r="B10" s="71"/>
      <c r="C10" s="72"/>
      <c r="D10" s="73"/>
      <c r="E10" s="74"/>
      <c r="F10" s="73"/>
      <c r="G10" s="74"/>
      <c r="H10" s="73"/>
      <c r="I10" s="74"/>
      <c r="J10" s="73"/>
      <c r="K10" s="74"/>
      <c r="L10" s="73"/>
      <c r="M10" s="74"/>
      <c r="N10" s="241" t="s">
        <v>40</v>
      </c>
      <c r="O10" s="242"/>
      <c r="P10" s="242"/>
      <c r="Q10" s="242"/>
      <c r="R10" s="242"/>
      <c r="S10" s="242"/>
      <c r="T10" s="242"/>
      <c r="U10" s="242"/>
      <c r="V10" s="243"/>
    </row>
    <row r="11" spans="1:27" ht="16.5" thickBot="1">
      <c r="A11" s="221"/>
      <c r="B11" s="24" t="s">
        <v>20</v>
      </c>
      <c r="C11" s="75" t="s">
        <v>21</v>
      </c>
      <c r="D11" s="76" t="s">
        <v>46</v>
      </c>
      <c r="E11" s="77" t="s">
        <v>21</v>
      </c>
      <c r="F11" s="76" t="s">
        <v>21</v>
      </c>
      <c r="G11" s="16" t="s">
        <v>70</v>
      </c>
      <c r="H11" s="76" t="s">
        <v>46</v>
      </c>
      <c r="I11" s="16" t="s">
        <v>20</v>
      </c>
      <c r="J11" s="18" t="s">
        <v>70</v>
      </c>
      <c r="K11" s="77" t="s">
        <v>46</v>
      </c>
      <c r="L11" s="76" t="s">
        <v>21</v>
      </c>
      <c r="M11" s="16" t="s">
        <v>20</v>
      </c>
      <c r="N11" s="241" t="s">
        <v>41</v>
      </c>
      <c r="O11" s="242"/>
      <c r="P11" s="242"/>
      <c r="Q11" s="242"/>
      <c r="R11" s="242"/>
      <c r="S11" s="242"/>
      <c r="T11" s="242"/>
      <c r="U11" s="242"/>
      <c r="V11" s="243"/>
    </row>
    <row r="12" spans="1:27" ht="16.5" thickTop="1">
      <c r="A12" s="222" t="s">
        <v>14</v>
      </c>
      <c r="B12" s="27" t="s">
        <v>20</v>
      </c>
      <c r="C12" s="78" t="s">
        <v>23</v>
      </c>
      <c r="D12" s="19" t="s">
        <v>70</v>
      </c>
      <c r="E12" s="70" t="s">
        <v>23</v>
      </c>
      <c r="F12" s="69" t="s">
        <v>22</v>
      </c>
      <c r="G12" s="70" t="s">
        <v>23</v>
      </c>
      <c r="H12" s="69" t="s">
        <v>46</v>
      </c>
      <c r="I12" s="70" t="s">
        <v>23</v>
      </c>
      <c r="J12" s="69" t="s">
        <v>23</v>
      </c>
      <c r="K12" s="70" t="s">
        <v>21</v>
      </c>
      <c r="L12" s="69" t="s">
        <v>23</v>
      </c>
      <c r="M12" s="20" t="s">
        <v>20</v>
      </c>
      <c r="N12" s="241" t="s">
        <v>54</v>
      </c>
      <c r="O12" s="242"/>
      <c r="P12" s="242"/>
      <c r="Q12" s="242"/>
      <c r="R12" s="242"/>
      <c r="S12" s="242"/>
      <c r="T12" s="242"/>
      <c r="U12" s="242"/>
      <c r="V12" s="243"/>
    </row>
    <row r="13" spans="1:27" ht="15.75">
      <c r="A13" s="223"/>
      <c r="B13" s="79"/>
      <c r="C13" s="80"/>
      <c r="D13" s="73"/>
      <c r="E13" s="74"/>
      <c r="F13" s="73"/>
      <c r="G13" s="74"/>
      <c r="H13" s="73"/>
      <c r="I13" s="74"/>
      <c r="J13" s="73"/>
      <c r="K13" s="74"/>
      <c r="L13" s="73"/>
      <c r="M13" s="74"/>
      <c r="N13" s="241" t="s">
        <v>96</v>
      </c>
      <c r="O13" s="242"/>
      <c r="P13" s="242"/>
      <c r="Q13" s="242"/>
      <c r="R13" s="242"/>
      <c r="S13" s="242"/>
      <c r="T13" s="242"/>
      <c r="U13" s="242"/>
      <c r="V13" s="243"/>
    </row>
    <row r="14" spans="1:27" ht="15.75">
      <c r="A14" s="223"/>
      <c r="B14" s="79" t="s">
        <v>21</v>
      </c>
      <c r="C14" s="80" t="s">
        <v>22</v>
      </c>
      <c r="D14" s="73" t="s">
        <v>46</v>
      </c>
      <c r="E14" s="74" t="s">
        <v>22</v>
      </c>
      <c r="F14" s="17" t="s">
        <v>20</v>
      </c>
      <c r="G14" s="15" t="s">
        <v>70</v>
      </c>
      <c r="H14" s="17" t="s">
        <v>20</v>
      </c>
      <c r="I14" s="74" t="s">
        <v>22</v>
      </c>
      <c r="J14" s="73" t="s">
        <v>22</v>
      </c>
      <c r="K14" s="15" t="s">
        <v>70</v>
      </c>
      <c r="L14" s="73" t="s">
        <v>22</v>
      </c>
      <c r="M14" s="74" t="s">
        <v>21</v>
      </c>
      <c r="N14" s="241" t="s">
        <v>97</v>
      </c>
      <c r="O14" s="242"/>
      <c r="P14" s="242"/>
      <c r="Q14" s="242"/>
      <c r="R14" s="242"/>
      <c r="S14" s="242"/>
      <c r="T14" s="242"/>
      <c r="U14" s="242"/>
      <c r="V14" s="243"/>
    </row>
    <row r="15" spans="1:27" ht="15.75">
      <c r="A15" s="223"/>
      <c r="B15" s="79"/>
      <c r="C15" s="80"/>
      <c r="D15" s="73"/>
      <c r="E15" s="74"/>
      <c r="F15" s="73"/>
      <c r="G15" s="74"/>
      <c r="H15" s="73"/>
      <c r="I15" s="74"/>
      <c r="J15" s="73"/>
      <c r="K15" s="74"/>
      <c r="L15" s="73"/>
      <c r="M15" s="74"/>
      <c r="N15" s="241" t="s">
        <v>55</v>
      </c>
      <c r="O15" s="242"/>
      <c r="P15" s="242"/>
      <c r="Q15" s="242"/>
      <c r="R15" s="242"/>
      <c r="S15" s="242"/>
      <c r="T15" s="242"/>
      <c r="U15" s="242"/>
      <c r="V15" s="243"/>
    </row>
    <row r="16" spans="1:27" ht="16.5" thickBot="1">
      <c r="A16" s="224"/>
      <c r="B16" s="28" t="s">
        <v>70</v>
      </c>
      <c r="C16" s="81" t="s">
        <v>46</v>
      </c>
      <c r="D16" s="76" t="s">
        <v>21</v>
      </c>
      <c r="E16" s="16" t="s">
        <v>20</v>
      </c>
      <c r="F16" s="76" t="s">
        <v>46</v>
      </c>
      <c r="G16" s="77" t="s">
        <v>21</v>
      </c>
      <c r="H16" s="18" t="s">
        <v>70</v>
      </c>
      <c r="I16" s="77" t="s">
        <v>21</v>
      </c>
      <c r="J16" s="76" t="s">
        <v>46</v>
      </c>
      <c r="K16" s="16" t="s">
        <v>20</v>
      </c>
      <c r="L16" s="76" t="s">
        <v>46</v>
      </c>
      <c r="M16" s="16" t="s">
        <v>70</v>
      </c>
      <c r="N16" s="241" t="s">
        <v>95</v>
      </c>
      <c r="O16" s="242"/>
      <c r="P16" s="242"/>
      <c r="Q16" s="242"/>
      <c r="R16" s="242"/>
      <c r="S16" s="242"/>
      <c r="T16" s="242"/>
      <c r="U16" s="242"/>
      <c r="V16" s="243"/>
    </row>
    <row r="17" spans="1:22" ht="16.5" thickTop="1">
      <c r="A17" s="225" t="s">
        <v>15</v>
      </c>
      <c r="B17" s="82" t="s">
        <v>23</v>
      </c>
      <c r="C17" s="83" t="s">
        <v>21</v>
      </c>
      <c r="D17" s="69" t="s">
        <v>23</v>
      </c>
      <c r="E17" s="20" t="s">
        <v>20</v>
      </c>
      <c r="F17" s="19" t="s">
        <v>70</v>
      </c>
      <c r="G17" s="70" t="s">
        <v>23</v>
      </c>
      <c r="H17" s="69" t="s">
        <v>23</v>
      </c>
      <c r="I17" s="70" t="s">
        <v>22</v>
      </c>
      <c r="J17" s="69" t="s">
        <v>46</v>
      </c>
      <c r="K17" s="70" t="s">
        <v>23</v>
      </c>
      <c r="L17" s="69" t="s">
        <v>21</v>
      </c>
      <c r="M17" s="70" t="s">
        <v>23</v>
      </c>
      <c r="N17" s="238" t="s">
        <v>56</v>
      </c>
      <c r="O17" s="239"/>
      <c r="P17" s="239"/>
      <c r="Q17" s="239"/>
      <c r="R17" s="239"/>
      <c r="S17" s="239"/>
      <c r="T17" s="239"/>
      <c r="U17" s="239"/>
      <c r="V17" s="240"/>
    </row>
    <row r="18" spans="1:22" ht="15.75">
      <c r="A18" s="226"/>
      <c r="B18" s="84"/>
      <c r="C18" s="85"/>
      <c r="D18" s="73"/>
      <c r="E18" s="74"/>
      <c r="F18" s="73"/>
      <c r="G18" s="74"/>
      <c r="H18" s="73"/>
      <c r="I18" s="74"/>
      <c r="J18" s="73"/>
      <c r="K18" s="74"/>
      <c r="L18" s="73"/>
      <c r="M18" s="74"/>
      <c r="N18" s="241" t="s">
        <v>42</v>
      </c>
      <c r="O18" s="242"/>
      <c r="P18" s="242"/>
      <c r="Q18" s="242"/>
      <c r="R18" s="242"/>
      <c r="S18" s="242"/>
      <c r="T18" s="242"/>
      <c r="U18" s="242"/>
      <c r="V18" s="243"/>
    </row>
    <row r="19" spans="1:22" ht="16.5" thickBot="1">
      <c r="A19" s="226"/>
      <c r="B19" s="84" t="s">
        <v>22</v>
      </c>
      <c r="C19" s="29" t="s">
        <v>70</v>
      </c>
      <c r="D19" s="73" t="s">
        <v>22</v>
      </c>
      <c r="E19" s="74" t="s">
        <v>21</v>
      </c>
      <c r="F19" s="73" t="s">
        <v>46</v>
      </c>
      <c r="G19" s="74" t="s">
        <v>22</v>
      </c>
      <c r="H19" s="17" t="s">
        <v>70</v>
      </c>
      <c r="I19" s="15" t="s">
        <v>20</v>
      </c>
      <c r="J19" s="17" t="s">
        <v>20</v>
      </c>
      <c r="K19" s="74" t="s">
        <v>22</v>
      </c>
      <c r="L19" s="17" t="s">
        <v>70</v>
      </c>
      <c r="M19" s="74" t="s">
        <v>22</v>
      </c>
      <c r="N19" s="241" t="s">
        <v>43</v>
      </c>
      <c r="O19" s="242"/>
      <c r="P19" s="242"/>
      <c r="Q19" s="242"/>
      <c r="R19" s="242"/>
      <c r="S19" s="242"/>
      <c r="T19" s="242"/>
      <c r="U19" s="242"/>
      <c r="V19" s="243"/>
    </row>
    <row r="20" spans="1:22" ht="17.25" thickTop="1" thickBot="1">
      <c r="A20" s="226"/>
      <c r="B20" s="84"/>
      <c r="C20" s="85"/>
      <c r="D20" s="73"/>
      <c r="E20" s="74"/>
      <c r="F20" s="73"/>
      <c r="G20" s="74"/>
      <c r="H20" s="73"/>
      <c r="I20" s="74"/>
      <c r="J20" s="73"/>
      <c r="K20" s="74"/>
      <c r="L20" s="73"/>
      <c r="M20" s="74"/>
      <c r="N20" s="244" t="s">
        <v>86</v>
      </c>
      <c r="O20" s="245"/>
      <c r="P20" s="245"/>
      <c r="Q20" s="245"/>
      <c r="R20" s="245"/>
      <c r="S20" s="245"/>
      <c r="T20" s="245"/>
      <c r="U20" s="245"/>
      <c r="V20" s="246"/>
    </row>
    <row r="21" spans="1:22" ht="17.25" thickTop="1" thickBot="1">
      <c r="A21" s="227"/>
      <c r="B21" s="86" t="s">
        <v>46</v>
      </c>
      <c r="C21" s="30" t="s">
        <v>20</v>
      </c>
      <c r="D21" s="76" t="s">
        <v>46</v>
      </c>
      <c r="E21" s="16" t="s">
        <v>70</v>
      </c>
      <c r="F21" s="76" t="s">
        <v>21</v>
      </c>
      <c r="G21" s="16" t="s">
        <v>20</v>
      </c>
      <c r="H21" s="76" t="s">
        <v>21</v>
      </c>
      <c r="I21" s="77" t="s">
        <v>46</v>
      </c>
      <c r="J21" s="18" t="s">
        <v>70</v>
      </c>
      <c r="K21" s="77" t="s">
        <v>21</v>
      </c>
      <c r="L21" s="18" t="s">
        <v>20</v>
      </c>
      <c r="M21" s="77" t="s">
        <v>46</v>
      </c>
      <c r="N21" s="232" t="s">
        <v>76</v>
      </c>
      <c r="O21" s="233"/>
      <c r="P21" s="233"/>
      <c r="Q21" s="233"/>
      <c r="R21" s="233"/>
      <c r="S21" s="233"/>
      <c r="T21" s="233"/>
      <c r="U21" s="233"/>
      <c r="V21" s="234"/>
    </row>
    <row r="22" spans="1:22" ht="16.5" thickTop="1">
      <c r="A22" s="228" t="s">
        <v>16</v>
      </c>
      <c r="B22" s="87" t="s">
        <v>46</v>
      </c>
      <c r="C22" s="88" t="s">
        <v>23</v>
      </c>
      <c r="D22" s="69" t="s">
        <v>21</v>
      </c>
      <c r="E22" s="70" t="s">
        <v>23</v>
      </c>
      <c r="F22" s="69" t="s">
        <v>23</v>
      </c>
      <c r="G22" s="20" t="s">
        <v>20</v>
      </c>
      <c r="H22" s="69" t="s">
        <v>23</v>
      </c>
      <c r="I22" s="20" t="s">
        <v>70</v>
      </c>
      <c r="J22" s="69" t="s">
        <v>23</v>
      </c>
      <c r="K22" s="70" t="s">
        <v>22</v>
      </c>
      <c r="L22" s="69" t="s">
        <v>23</v>
      </c>
      <c r="M22" s="70" t="s">
        <v>46</v>
      </c>
      <c r="N22" s="232" t="s">
        <v>77</v>
      </c>
      <c r="O22" s="233"/>
      <c r="P22" s="233"/>
      <c r="Q22" s="233"/>
      <c r="R22" s="233"/>
      <c r="S22" s="233"/>
      <c r="T22" s="233"/>
      <c r="U22" s="233"/>
      <c r="V22" s="234"/>
    </row>
    <row r="23" spans="1:22" ht="15.75">
      <c r="A23" s="229"/>
      <c r="B23" s="89"/>
      <c r="C23" s="90"/>
      <c r="D23" s="73"/>
      <c r="E23" s="74"/>
      <c r="F23" s="73"/>
      <c r="G23" s="74"/>
      <c r="H23" s="73"/>
      <c r="I23" s="74"/>
      <c r="J23" s="73"/>
      <c r="K23" s="74"/>
      <c r="L23" s="73"/>
      <c r="M23" s="74"/>
      <c r="N23" s="232" t="s">
        <v>78</v>
      </c>
      <c r="O23" s="233"/>
      <c r="P23" s="233"/>
      <c r="Q23" s="233"/>
      <c r="R23" s="233"/>
      <c r="S23" s="233"/>
      <c r="T23" s="233"/>
      <c r="U23" s="233"/>
      <c r="V23" s="234"/>
    </row>
    <row r="24" spans="1:22" ht="15.75">
      <c r="A24" s="229"/>
      <c r="B24" s="31" t="s">
        <v>20</v>
      </c>
      <c r="C24" s="90" t="s">
        <v>22</v>
      </c>
      <c r="D24" s="17" t="s">
        <v>70</v>
      </c>
      <c r="E24" s="74" t="s">
        <v>22</v>
      </c>
      <c r="F24" s="73" t="s">
        <v>22</v>
      </c>
      <c r="G24" s="74" t="s">
        <v>21</v>
      </c>
      <c r="H24" s="73" t="s">
        <v>22</v>
      </c>
      <c r="I24" s="74" t="s">
        <v>46</v>
      </c>
      <c r="J24" s="17" t="s">
        <v>70</v>
      </c>
      <c r="K24" s="15" t="s">
        <v>20</v>
      </c>
      <c r="L24" s="73" t="s">
        <v>22</v>
      </c>
      <c r="M24" s="15" t="s">
        <v>20</v>
      </c>
      <c r="N24" s="232" t="s">
        <v>79</v>
      </c>
      <c r="O24" s="233"/>
      <c r="P24" s="233"/>
      <c r="Q24" s="233"/>
      <c r="R24" s="233"/>
      <c r="S24" s="233"/>
      <c r="T24" s="233"/>
      <c r="U24" s="233"/>
      <c r="V24" s="234"/>
    </row>
    <row r="25" spans="1:22" ht="15.75">
      <c r="A25" s="229"/>
      <c r="B25" s="89"/>
      <c r="C25" s="90"/>
      <c r="D25" s="73"/>
      <c r="E25" s="74"/>
      <c r="F25" s="73"/>
      <c r="G25" s="74"/>
      <c r="H25" s="73"/>
      <c r="I25" s="74"/>
      <c r="J25" s="73"/>
      <c r="K25" s="74"/>
      <c r="L25" s="73"/>
      <c r="M25" s="74"/>
      <c r="N25" s="232" t="s">
        <v>81</v>
      </c>
      <c r="O25" s="233"/>
      <c r="P25" s="233"/>
      <c r="Q25" s="233"/>
      <c r="R25" s="233"/>
      <c r="S25" s="233"/>
      <c r="T25" s="233"/>
      <c r="U25" s="233"/>
      <c r="V25" s="234"/>
    </row>
    <row r="26" spans="1:22" ht="16.5" thickBot="1">
      <c r="A26" s="230"/>
      <c r="B26" s="32" t="s">
        <v>70</v>
      </c>
      <c r="C26" s="91" t="s">
        <v>21</v>
      </c>
      <c r="D26" s="18" t="s">
        <v>20</v>
      </c>
      <c r="E26" s="77" t="s">
        <v>46</v>
      </c>
      <c r="F26" s="76" t="s">
        <v>46</v>
      </c>
      <c r="G26" s="16" t="s">
        <v>70</v>
      </c>
      <c r="H26" s="18" t="s">
        <v>20</v>
      </c>
      <c r="I26" s="77" t="s">
        <v>21</v>
      </c>
      <c r="J26" s="76" t="s">
        <v>21</v>
      </c>
      <c r="K26" s="77" t="s">
        <v>46</v>
      </c>
      <c r="L26" s="76" t="s">
        <v>21</v>
      </c>
      <c r="M26" s="16" t="s">
        <v>70</v>
      </c>
      <c r="N26" s="235" t="s">
        <v>80</v>
      </c>
      <c r="O26" s="236"/>
      <c r="P26" s="236"/>
      <c r="Q26" s="236"/>
      <c r="R26" s="236"/>
      <c r="S26" s="236"/>
      <c r="T26" s="236"/>
      <c r="U26" s="236"/>
      <c r="V26" s="237"/>
    </row>
    <row r="27" spans="1:22" ht="15.75" thickTop="1"/>
  </sheetData>
  <sheetProtection password="C89E" sheet="1" objects="1" scenarios="1"/>
  <mergeCells count="37">
    <mergeCell ref="N1:V1"/>
    <mergeCell ref="A2:A6"/>
    <mergeCell ref="N2:V2"/>
    <mergeCell ref="N3:V3"/>
    <mergeCell ref="N4:V4"/>
    <mergeCell ref="N5:V5"/>
    <mergeCell ref="N6:V6"/>
    <mergeCell ref="B1:C1"/>
    <mergeCell ref="D1:E1"/>
    <mergeCell ref="F1:G1"/>
    <mergeCell ref="H1:I1"/>
    <mergeCell ref="J1:K1"/>
    <mergeCell ref="L1:M1"/>
    <mergeCell ref="A7:A11"/>
    <mergeCell ref="N7:V7"/>
    <mergeCell ref="N8:V8"/>
    <mergeCell ref="N9:V9"/>
    <mergeCell ref="N10:V10"/>
    <mergeCell ref="N11:V11"/>
    <mergeCell ref="A12:A16"/>
    <mergeCell ref="N12:V12"/>
    <mergeCell ref="N13:V13"/>
    <mergeCell ref="N14:V14"/>
    <mergeCell ref="N15:V15"/>
    <mergeCell ref="N16:V16"/>
    <mergeCell ref="A17:A21"/>
    <mergeCell ref="N17:V17"/>
    <mergeCell ref="N18:V18"/>
    <mergeCell ref="N19:V19"/>
    <mergeCell ref="N20:V20"/>
    <mergeCell ref="N21:V21"/>
    <mergeCell ref="A22:A26"/>
    <mergeCell ref="N22:V22"/>
    <mergeCell ref="N23:V23"/>
    <mergeCell ref="N24:V24"/>
    <mergeCell ref="N25:V25"/>
    <mergeCell ref="N26:V26"/>
  </mergeCells>
  <conditionalFormatting sqref="A1:XFD1048576">
    <cfRule type="expression" dxfId="0" priority="1">
      <formula>TODAY()&gt;$AA$1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>
    <tabColor rgb="FFFF0000"/>
  </sheetPr>
  <dimension ref="A1:L46"/>
  <sheetViews>
    <sheetView zoomScale="70" zoomScaleNormal="70" workbookViewId="0">
      <selection activeCell="C38" sqref="C38:C39"/>
    </sheetView>
  </sheetViews>
  <sheetFormatPr baseColWidth="10" defaultRowHeight="15"/>
  <cols>
    <col min="1" max="6" width="23.28515625" customWidth="1"/>
    <col min="7" max="7" width="2.7109375" customWidth="1"/>
    <col min="8" max="10" width="17.7109375" customWidth="1"/>
  </cols>
  <sheetData>
    <row r="1" spans="1:12" ht="15" customHeight="1" thickTop="1" thickBot="1">
      <c r="A1" s="144" t="s">
        <v>18</v>
      </c>
      <c r="B1" s="145" t="s">
        <v>23</v>
      </c>
      <c r="C1" s="145"/>
      <c r="D1" s="145"/>
      <c r="E1" s="145"/>
      <c r="F1" s="145"/>
      <c r="G1" s="11"/>
      <c r="H1" s="145" t="str">
        <f>+B1</f>
        <v>AUBIERE</v>
      </c>
      <c r="I1" s="145"/>
      <c r="J1" s="145"/>
    </row>
    <row r="2" spans="1:12" ht="15.75" customHeight="1" thickTop="1" thickBot="1">
      <c r="A2" s="144"/>
      <c r="B2" s="145"/>
      <c r="C2" s="145"/>
      <c r="D2" s="145"/>
      <c r="E2" s="145"/>
      <c r="F2" s="145"/>
      <c r="G2" s="11"/>
      <c r="H2" s="145"/>
      <c r="I2" s="145"/>
      <c r="J2" s="145"/>
    </row>
    <row r="3" spans="1:12" ht="15.75" customHeight="1" thickTop="1" thickBot="1">
      <c r="A3" s="146">
        <f>SUM(B5:F6)</f>
        <v>85</v>
      </c>
      <c r="B3" s="147" t="s">
        <v>22</v>
      </c>
      <c r="C3" s="147" t="s">
        <v>70</v>
      </c>
      <c r="D3" s="147" t="s">
        <v>20</v>
      </c>
      <c r="E3" s="147" t="s">
        <v>21</v>
      </c>
      <c r="F3" s="147" t="s">
        <v>46</v>
      </c>
      <c r="H3" s="148" t="s">
        <v>24</v>
      </c>
      <c r="I3" s="149" t="s">
        <v>25</v>
      </c>
      <c r="J3" s="150" t="s">
        <v>26</v>
      </c>
    </row>
    <row r="4" spans="1:12" ht="15.75" customHeight="1" thickTop="1" thickBot="1">
      <c r="A4" s="146"/>
      <c r="B4" s="147"/>
      <c r="C4" s="147"/>
      <c r="D4" s="147"/>
      <c r="E4" s="147"/>
      <c r="F4" s="147"/>
      <c r="H4" s="148"/>
      <c r="I4" s="149"/>
      <c r="J4" s="150"/>
    </row>
    <row r="5" spans="1:12" ht="15" customHeight="1" thickTop="1" thickBot="1">
      <c r="A5" s="146"/>
      <c r="B5" s="151">
        <f>'Journée 1'!L4</f>
        <v>15</v>
      </c>
      <c r="C5" s="151">
        <f>'Journée 1'!X4</f>
        <v>15</v>
      </c>
      <c r="D5" s="152">
        <f>'Journée 1'!L13</f>
        <v>15</v>
      </c>
      <c r="E5" s="152">
        <f>'Journée 1'!X12</f>
        <v>30</v>
      </c>
      <c r="F5" s="152">
        <f>'Journée 1'!L21</f>
        <v>10</v>
      </c>
      <c r="H5" s="153">
        <f>IF(ISBLANK('Journée 1'!$J$25),0,COUNTIF(B5:F6,"&gt;15"))</f>
        <v>1</v>
      </c>
      <c r="I5" s="154">
        <f>IF(ISBLANK('Journée 1'!$J$25),0,COUNTIF(C5:G6,"=15"))</f>
        <v>2</v>
      </c>
      <c r="J5" s="155">
        <f>IF(ISBLANK('Journée 1'!$J$25),0,COUNTIF(B5:F6,"&gt;=0")-COUNTIF(B5:F6,"&gt;14"))</f>
        <v>1</v>
      </c>
      <c r="L5" t="s">
        <v>38</v>
      </c>
    </row>
    <row r="6" spans="1:12" ht="15.75" customHeight="1" thickTop="1" thickBot="1">
      <c r="A6" s="146"/>
      <c r="B6" s="151"/>
      <c r="C6" s="151"/>
      <c r="D6" s="152"/>
      <c r="E6" s="152"/>
      <c r="F6" s="152"/>
      <c r="H6" s="153"/>
      <c r="I6" s="154"/>
      <c r="J6" s="155"/>
    </row>
    <row r="7" spans="1:12" ht="16.5" thickTop="1" thickBot="1"/>
    <row r="8" spans="1:12" ht="15" customHeight="1" thickTop="1" thickBot="1">
      <c r="A8" s="144" t="s">
        <v>18</v>
      </c>
      <c r="B8" s="156" t="s">
        <v>20</v>
      </c>
      <c r="C8" s="156"/>
      <c r="D8" s="156"/>
      <c r="E8" s="156"/>
      <c r="F8" s="156"/>
      <c r="H8" s="156" t="str">
        <f>B8</f>
        <v>LES BUGHES</v>
      </c>
      <c r="I8" s="156"/>
      <c r="J8" s="156"/>
    </row>
    <row r="9" spans="1:12" ht="15.75" customHeight="1" thickTop="1" thickBot="1">
      <c r="A9" s="144"/>
      <c r="B9" s="156"/>
      <c r="C9" s="156"/>
      <c r="D9" s="156"/>
      <c r="E9" s="156"/>
      <c r="F9" s="156"/>
      <c r="H9" s="156"/>
      <c r="I9" s="156"/>
      <c r="J9" s="156"/>
    </row>
    <row r="10" spans="1:12" ht="15.75" customHeight="1" thickTop="1" thickBot="1">
      <c r="A10" s="157">
        <f>SUM(B12:F13)</f>
        <v>80</v>
      </c>
      <c r="B10" s="147" t="s">
        <v>70</v>
      </c>
      <c r="C10" s="147" t="s">
        <v>21</v>
      </c>
      <c r="D10" s="147" t="s">
        <v>23</v>
      </c>
      <c r="E10" s="147" t="s">
        <v>46</v>
      </c>
      <c r="F10" s="147" t="s">
        <v>22</v>
      </c>
      <c r="H10" s="148" t="s">
        <v>24</v>
      </c>
      <c r="I10" s="149" t="s">
        <v>25</v>
      </c>
      <c r="J10" s="150" t="s">
        <v>26</v>
      </c>
    </row>
    <row r="11" spans="1:12" ht="15.75" customHeight="1" thickTop="1" thickBot="1">
      <c r="A11" s="157"/>
      <c r="B11" s="147"/>
      <c r="C11" s="147"/>
      <c r="D11" s="147"/>
      <c r="E11" s="147"/>
      <c r="F11" s="147"/>
      <c r="H11" s="148"/>
      <c r="I11" s="149"/>
      <c r="J11" s="150"/>
    </row>
    <row r="12" spans="1:12" ht="15" customHeight="1" thickTop="1" thickBot="1">
      <c r="A12" s="157"/>
      <c r="B12" s="152">
        <f>'Journée 1'!L7</f>
        <v>20</v>
      </c>
      <c r="C12" s="152">
        <f>'Journée 1'!X8</f>
        <v>20</v>
      </c>
      <c r="D12" s="152">
        <f>'Journée 1'!L12</f>
        <v>15</v>
      </c>
      <c r="E12" s="152">
        <f>'Journée 1'!X17</f>
        <v>10</v>
      </c>
      <c r="F12" s="152">
        <f>'Journée 1'!L22</f>
        <v>15</v>
      </c>
      <c r="H12" s="153">
        <f>IF(ISBLANK('Journée 1'!$J$25),0,COUNTIF(B12:F13,"&gt;15"))</f>
        <v>2</v>
      </c>
      <c r="I12" s="154">
        <f>IF(ISBLANK('Journée 1'!$J$25),0,COUNTIF(C12:G13,"=15"))</f>
        <v>2</v>
      </c>
      <c r="J12" s="155">
        <f>IF(ISBLANK('Journée 1'!$J$25),0,COUNTIF(B12:F13,"&gt;=0")-COUNTIF(B12:F13,"&gt;14"))</f>
        <v>1</v>
      </c>
    </row>
    <row r="13" spans="1:12" ht="15.75" customHeight="1" thickTop="1" thickBot="1">
      <c r="A13" s="157"/>
      <c r="B13" s="152"/>
      <c r="C13" s="152"/>
      <c r="D13" s="152"/>
      <c r="E13" s="152"/>
      <c r="F13" s="152"/>
      <c r="H13" s="153"/>
      <c r="I13" s="154"/>
      <c r="J13" s="155"/>
    </row>
    <row r="14" spans="1:12" ht="16.5" thickTop="1" thickBot="1"/>
    <row r="15" spans="1:12" ht="15" customHeight="1" thickTop="1" thickBot="1">
      <c r="A15" s="144" t="s">
        <v>18</v>
      </c>
      <c r="B15" s="158" t="s">
        <v>22</v>
      </c>
      <c r="C15" s="158"/>
      <c r="D15" s="158"/>
      <c r="E15" s="158"/>
      <c r="F15" s="158"/>
      <c r="H15" s="158" t="str">
        <f>B15</f>
        <v>COURNON</v>
      </c>
      <c r="I15" s="158"/>
      <c r="J15" s="158"/>
    </row>
    <row r="16" spans="1:12" ht="15.75" customHeight="1" thickTop="1" thickBot="1">
      <c r="A16" s="144"/>
      <c r="B16" s="158"/>
      <c r="C16" s="158"/>
      <c r="D16" s="158"/>
      <c r="E16" s="158"/>
      <c r="F16" s="158"/>
      <c r="H16" s="158"/>
      <c r="I16" s="158"/>
      <c r="J16" s="158"/>
    </row>
    <row r="17" spans="1:10" ht="15.75" customHeight="1" thickTop="1" thickBot="1">
      <c r="A17" s="159">
        <f>SUM(B19:F20)</f>
        <v>90</v>
      </c>
      <c r="B17" s="147" t="s">
        <v>23</v>
      </c>
      <c r="C17" s="147" t="s">
        <v>46</v>
      </c>
      <c r="D17" s="147" t="s">
        <v>21</v>
      </c>
      <c r="E17" s="147" t="s">
        <v>70</v>
      </c>
      <c r="F17" s="147" t="s">
        <v>20</v>
      </c>
      <c r="H17" s="148" t="s">
        <v>24</v>
      </c>
      <c r="I17" s="149" t="s">
        <v>25</v>
      </c>
      <c r="J17" s="150" t="s">
        <v>26</v>
      </c>
    </row>
    <row r="18" spans="1:10" ht="15.75" customHeight="1" thickTop="1" thickBot="1">
      <c r="A18" s="159"/>
      <c r="B18" s="147"/>
      <c r="C18" s="147"/>
      <c r="D18" s="147"/>
      <c r="E18" s="147"/>
      <c r="F18" s="147"/>
      <c r="H18" s="148"/>
      <c r="I18" s="149"/>
      <c r="J18" s="150"/>
    </row>
    <row r="19" spans="1:10" ht="15" customHeight="1" thickTop="1" thickBot="1">
      <c r="A19" s="159"/>
      <c r="B19" s="152">
        <f>'Journée 1'!L5</f>
        <v>15</v>
      </c>
      <c r="C19" s="152">
        <f>'Journée 1'!X6</f>
        <v>20</v>
      </c>
      <c r="D19" s="152">
        <f>'Journée 1'!L15</f>
        <v>20</v>
      </c>
      <c r="E19" s="152">
        <f>'Journée 1'!X14</f>
        <v>20</v>
      </c>
      <c r="F19" s="152">
        <f>'Journée 1'!L23</f>
        <v>15</v>
      </c>
      <c r="H19" s="153">
        <f>IF(ISBLANK('Journée 1'!$J$25),0,COUNTIF(B19:F20,"&gt;15"))</f>
        <v>3</v>
      </c>
      <c r="I19" s="154">
        <f>IF(ISBLANK('Journée 1'!$J$25),0,COUNTIF(C19:G20,"=15"))</f>
        <v>1</v>
      </c>
      <c r="J19" s="155">
        <f>IF(ISBLANK('Journée 1'!$J$25),0,COUNTIF(B19:F20,"&gt;=0")-COUNTIF(B19:F20,"&gt;14"))</f>
        <v>0</v>
      </c>
    </row>
    <row r="20" spans="1:10" ht="15.75" customHeight="1" thickTop="1" thickBot="1">
      <c r="A20" s="159"/>
      <c r="B20" s="152"/>
      <c r="C20" s="152"/>
      <c r="D20" s="152"/>
      <c r="E20" s="152"/>
      <c r="F20" s="152"/>
      <c r="H20" s="153"/>
      <c r="I20" s="154"/>
      <c r="J20" s="155"/>
    </row>
    <row r="21" spans="1:10" ht="16.5" thickTop="1" thickBot="1"/>
    <row r="22" spans="1:10" ht="15" customHeight="1" thickTop="1" thickBot="1">
      <c r="A22" s="144" t="s">
        <v>18</v>
      </c>
      <c r="B22" s="160" t="s">
        <v>21</v>
      </c>
      <c r="C22" s="160"/>
      <c r="D22" s="160"/>
      <c r="E22" s="160"/>
      <c r="F22" s="160"/>
      <c r="H22" s="160" t="str">
        <f>B22</f>
        <v>LE CENDRE</v>
      </c>
      <c r="I22" s="160"/>
      <c r="J22" s="160"/>
    </row>
    <row r="23" spans="1:10" ht="15.75" customHeight="1" thickTop="1" thickBot="1">
      <c r="A23" s="144"/>
      <c r="B23" s="160"/>
      <c r="C23" s="160"/>
      <c r="D23" s="160"/>
      <c r="E23" s="160"/>
      <c r="F23" s="160"/>
      <c r="H23" s="160"/>
      <c r="I23" s="160"/>
      <c r="J23" s="160"/>
    </row>
    <row r="24" spans="1:10" ht="15.75" customHeight="1" thickTop="1" thickBot="1">
      <c r="A24" s="161">
        <f>SUM(B26:F27)</f>
        <v>25</v>
      </c>
      <c r="B24" s="147" t="s">
        <v>46</v>
      </c>
      <c r="C24" s="147" t="s">
        <v>20</v>
      </c>
      <c r="D24" s="147" t="s">
        <v>22</v>
      </c>
      <c r="E24" s="147" t="s">
        <v>23</v>
      </c>
      <c r="F24" s="147" t="s">
        <v>70</v>
      </c>
      <c r="H24" s="148" t="s">
        <v>24</v>
      </c>
      <c r="I24" s="149" t="s">
        <v>25</v>
      </c>
      <c r="J24" s="150" t="s">
        <v>26</v>
      </c>
    </row>
    <row r="25" spans="1:10" ht="15.75" customHeight="1" thickTop="1" thickBot="1">
      <c r="A25" s="161"/>
      <c r="B25" s="147"/>
      <c r="C25" s="147"/>
      <c r="D25" s="147"/>
      <c r="E25" s="147"/>
      <c r="F25" s="147"/>
      <c r="H25" s="148"/>
      <c r="I25" s="149"/>
      <c r="J25" s="150"/>
    </row>
    <row r="26" spans="1:10" ht="15" customHeight="1" thickTop="1" thickBot="1">
      <c r="A26" s="161"/>
      <c r="B26" s="152">
        <f>'Journée 1'!L8</f>
        <v>5</v>
      </c>
      <c r="C26" s="152">
        <f>'Journée 1'!X9</f>
        <v>10</v>
      </c>
      <c r="D26" s="152">
        <f>'Journée 1'!L14</f>
        <v>10</v>
      </c>
      <c r="E26" s="152">
        <f>'Journée 1'!X13</f>
        <v>0</v>
      </c>
      <c r="F26" s="152">
        <f>'Journée 1'!L25</f>
        <v>0</v>
      </c>
      <c r="H26" s="153">
        <f>IF(ISBLANK('Journée 1'!$J$25),0,COUNTIF(B26:F27,"&gt;15"))</f>
        <v>0</v>
      </c>
      <c r="I26" s="154">
        <f>IF(ISBLANK('Journée 1'!$J$25),0,COUNTIF(C26:G27,"=15"))</f>
        <v>0</v>
      </c>
      <c r="J26" s="155">
        <f>IF(ISBLANK('Journée 1'!$J$25),0,COUNTIF(B26:F27,"&gt;=0")-COUNTIF(B26:F27,"&gt;14"))</f>
        <v>5</v>
      </c>
    </row>
    <row r="27" spans="1:10" ht="15.75" customHeight="1" thickTop="1" thickBot="1">
      <c r="A27" s="161"/>
      <c r="B27" s="152"/>
      <c r="C27" s="152"/>
      <c r="D27" s="152"/>
      <c r="E27" s="152"/>
      <c r="F27" s="152"/>
      <c r="H27" s="153"/>
      <c r="I27" s="154"/>
      <c r="J27" s="155"/>
    </row>
    <row r="28" spans="1:10" ht="16.5" thickTop="1" thickBot="1"/>
    <row r="29" spans="1:10" ht="15" customHeight="1" thickTop="1" thickBot="1">
      <c r="A29" s="162" t="s">
        <v>18</v>
      </c>
      <c r="B29" s="163" t="s">
        <v>70</v>
      </c>
      <c r="C29" s="164"/>
      <c r="D29" s="164"/>
      <c r="E29" s="164"/>
      <c r="F29" s="165"/>
      <c r="H29" s="169" t="s">
        <v>70</v>
      </c>
      <c r="I29" s="169"/>
      <c r="J29" s="169"/>
    </row>
    <row r="30" spans="1:10" ht="15.75" customHeight="1" thickTop="1" thickBot="1">
      <c r="A30" s="162"/>
      <c r="B30" s="166"/>
      <c r="C30" s="167"/>
      <c r="D30" s="167"/>
      <c r="E30" s="167"/>
      <c r="F30" s="168"/>
      <c r="H30" s="169"/>
      <c r="I30" s="169"/>
      <c r="J30" s="169"/>
    </row>
    <row r="31" spans="1:10" ht="15.75" customHeight="1" thickTop="1" thickBot="1">
      <c r="A31" s="170">
        <f>SUM(B33:F34)</f>
        <v>70</v>
      </c>
      <c r="B31" s="147" t="s">
        <v>20</v>
      </c>
      <c r="C31" s="147" t="s">
        <v>23</v>
      </c>
      <c r="D31" s="147" t="s">
        <v>46</v>
      </c>
      <c r="E31" s="147" t="s">
        <v>22</v>
      </c>
      <c r="F31" s="147" t="s">
        <v>21</v>
      </c>
      <c r="H31" s="148" t="s">
        <v>24</v>
      </c>
      <c r="I31" s="149" t="s">
        <v>25</v>
      </c>
      <c r="J31" s="150" t="s">
        <v>26</v>
      </c>
    </row>
    <row r="32" spans="1:10" ht="15.75" customHeight="1" thickTop="1" thickBot="1">
      <c r="A32" s="170"/>
      <c r="B32" s="147"/>
      <c r="C32" s="147"/>
      <c r="D32" s="147"/>
      <c r="E32" s="147"/>
      <c r="F32" s="147"/>
      <c r="H32" s="148"/>
      <c r="I32" s="149"/>
      <c r="J32" s="150"/>
    </row>
    <row r="33" spans="1:10" ht="15" customHeight="1" thickTop="1" thickBot="1">
      <c r="A33" s="170"/>
      <c r="B33" s="152">
        <f>'Journée 1'!L6</f>
        <v>10</v>
      </c>
      <c r="C33" s="152">
        <f>'Journée 1'!X5</f>
        <v>15</v>
      </c>
      <c r="D33" s="152">
        <f>'Journée 1'!L16</f>
        <v>5</v>
      </c>
      <c r="E33" s="152">
        <f>'Journée 1'!X15</f>
        <v>10</v>
      </c>
      <c r="F33" s="152">
        <f>'Journée 1'!L24</f>
        <v>30</v>
      </c>
      <c r="H33" s="153">
        <f>IF(ISBLANK('Journée 1'!$J$25),0,COUNTIF(B33:F34,"&gt;15"))</f>
        <v>1</v>
      </c>
      <c r="I33" s="154">
        <f>IF(ISBLANK('Journée 1'!$J$25),0,COUNTIF(C33:G34,"=15"))</f>
        <v>1</v>
      </c>
      <c r="J33" s="155">
        <f>IF(ISBLANK('Journée 1'!$J$25),0,COUNTIF(B33:F34,"&gt;=0")-COUNTIF(B33:F34,"&gt;14"))</f>
        <v>3</v>
      </c>
    </row>
    <row r="34" spans="1:10" ht="15.75" customHeight="1" thickTop="1" thickBot="1">
      <c r="A34" s="170"/>
      <c r="B34" s="152"/>
      <c r="C34" s="152"/>
      <c r="D34" s="152"/>
      <c r="E34" s="152"/>
      <c r="F34" s="152"/>
      <c r="H34" s="153"/>
      <c r="I34" s="154"/>
      <c r="J34" s="155"/>
    </row>
    <row r="35" spans="1:10" ht="16.5" thickTop="1" thickBot="1"/>
    <row r="36" spans="1:10" ht="15" customHeight="1" thickTop="1" thickBot="1">
      <c r="A36" s="144" t="s">
        <v>18</v>
      </c>
      <c r="B36" s="181" t="s">
        <v>49</v>
      </c>
      <c r="C36" s="182"/>
      <c r="D36" s="182"/>
      <c r="E36" s="182"/>
      <c r="F36" s="183"/>
      <c r="H36" s="187" t="str">
        <f>B36</f>
        <v xml:space="preserve">ST JULIEN </v>
      </c>
      <c r="I36" s="187"/>
      <c r="J36" s="187"/>
    </row>
    <row r="37" spans="1:10" ht="15.75" customHeight="1" thickTop="1" thickBot="1">
      <c r="A37" s="144"/>
      <c r="B37" s="184"/>
      <c r="C37" s="185"/>
      <c r="D37" s="185"/>
      <c r="E37" s="185"/>
      <c r="F37" s="186"/>
      <c r="H37" s="187"/>
      <c r="I37" s="187"/>
      <c r="J37" s="187"/>
    </row>
    <row r="38" spans="1:10" ht="15.75" customHeight="1" thickTop="1" thickBot="1">
      <c r="A38" s="188">
        <f>SUM(B40:F41)</f>
        <v>100</v>
      </c>
      <c r="B38" s="147" t="s">
        <v>21</v>
      </c>
      <c r="C38" s="147" t="s">
        <v>22</v>
      </c>
      <c r="D38" s="147" t="s">
        <v>70</v>
      </c>
      <c r="E38" s="147" t="s">
        <v>20</v>
      </c>
      <c r="F38" s="147" t="s">
        <v>23</v>
      </c>
      <c r="H38" s="148" t="s">
        <v>24</v>
      </c>
      <c r="I38" s="149" t="s">
        <v>25</v>
      </c>
      <c r="J38" s="150" t="s">
        <v>26</v>
      </c>
    </row>
    <row r="39" spans="1:10" ht="15.75" customHeight="1" thickTop="1" thickBot="1">
      <c r="A39" s="188"/>
      <c r="B39" s="147"/>
      <c r="C39" s="147"/>
      <c r="D39" s="147"/>
      <c r="E39" s="147"/>
      <c r="F39" s="147"/>
      <c r="H39" s="148"/>
      <c r="I39" s="149"/>
      <c r="J39" s="150"/>
    </row>
    <row r="40" spans="1:10" ht="15" customHeight="1" thickTop="1" thickBot="1">
      <c r="A40" s="188"/>
      <c r="B40" s="189">
        <f>'Journée 1'!L9</f>
        <v>25</v>
      </c>
      <c r="C40" s="189">
        <f>'Journée 1'!X7</f>
        <v>10</v>
      </c>
      <c r="D40" s="189">
        <f>'Journée 1'!L17</f>
        <v>25</v>
      </c>
      <c r="E40" s="189">
        <f>'Journée 1'!X16</f>
        <v>20</v>
      </c>
      <c r="F40" s="189">
        <f>'Journée 1'!L20</f>
        <v>20</v>
      </c>
      <c r="H40" s="153">
        <f>IF(ISBLANK('Journée 1'!$J$25),0,COUNTIF(B40:F41,"&gt;15"))</f>
        <v>4</v>
      </c>
      <c r="I40" s="154">
        <f>IF(ISBLANK('Journée 1'!$J$25),0,COUNTIF(C40:G41,"=15"))</f>
        <v>0</v>
      </c>
      <c r="J40" s="155">
        <f>IF(ISBLANK('Journée 1'!$J$25),0,COUNTIF(B40:F41,"&gt;=0")-COUNTIF(B40:F41,"&gt;14"))</f>
        <v>1</v>
      </c>
    </row>
    <row r="41" spans="1:10" ht="15.75" customHeight="1" thickTop="1" thickBot="1">
      <c r="A41" s="188"/>
      <c r="B41" s="189"/>
      <c r="C41" s="189"/>
      <c r="D41" s="189"/>
      <c r="E41" s="189"/>
      <c r="F41" s="189"/>
      <c r="H41" s="153"/>
      <c r="I41" s="154"/>
      <c r="J41" s="155"/>
    </row>
    <row r="42" spans="1:10" ht="16.5" thickTop="1" thickBot="1"/>
    <row r="43" spans="1:10" ht="30" customHeight="1" thickTop="1" thickBot="1">
      <c r="A43" s="171" t="s">
        <v>18</v>
      </c>
      <c r="B43" s="171"/>
      <c r="C43" s="171"/>
      <c r="D43" s="171"/>
      <c r="E43" s="171"/>
      <c r="F43" s="171"/>
      <c r="H43" s="172" t="str">
        <f ca="1">INDIRECT(ADDRESS(44,MATCH(MAX(45:45),45:45,0),4))</f>
        <v xml:space="preserve"> ST JULIEN</v>
      </c>
      <c r="I43" s="173"/>
      <c r="J43" s="174"/>
    </row>
    <row r="44" spans="1:10" ht="30" customHeight="1" thickTop="1" thickBot="1">
      <c r="A44" s="96" t="s">
        <v>23</v>
      </c>
      <c r="B44" s="92" t="s">
        <v>20</v>
      </c>
      <c r="C44" s="93" t="s">
        <v>22</v>
      </c>
      <c r="D44" s="94" t="s">
        <v>21</v>
      </c>
      <c r="E44" s="95" t="s">
        <v>70</v>
      </c>
      <c r="F44" s="97" t="s">
        <v>48</v>
      </c>
      <c r="H44" s="175"/>
      <c r="I44" s="176"/>
      <c r="J44" s="177"/>
    </row>
    <row r="45" spans="1:10" ht="36.75" customHeight="1" thickTop="1" thickBot="1">
      <c r="A45" s="117">
        <f>A3</f>
        <v>85</v>
      </c>
      <c r="B45" s="118">
        <f>A10</f>
        <v>80</v>
      </c>
      <c r="C45" s="119">
        <f>A17</f>
        <v>90</v>
      </c>
      <c r="D45" s="120">
        <f>A24</f>
        <v>25</v>
      </c>
      <c r="E45" s="121">
        <f>A31</f>
        <v>70</v>
      </c>
      <c r="F45" s="122">
        <f>A38</f>
        <v>100</v>
      </c>
      <c r="H45" s="178"/>
      <c r="I45" s="179"/>
      <c r="J45" s="180"/>
    </row>
    <row r="46" spans="1:10" ht="15.75" thickTop="1"/>
  </sheetData>
  <sheetProtection password="C89E" sheet="1" objects="1" scenarios="1"/>
  <mergeCells count="122">
    <mergeCell ref="A43:F43"/>
    <mergeCell ref="H43:J45"/>
    <mergeCell ref="A36:A37"/>
    <mergeCell ref="B36:F37"/>
    <mergeCell ref="H36:J37"/>
    <mergeCell ref="A38:A41"/>
    <mergeCell ref="B38:B39"/>
    <mergeCell ref="C38:C39"/>
    <mergeCell ref="D38:D39"/>
    <mergeCell ref="E38:E39"/>
    <mergeCell ref="F38:F39"/>
    <mergeCell ref="H38:H39"/>
    <mergeCell ref="I38:I39"/>
    <mergeCell ref="J38:J39"/>
    <mergeCell ref="B40:B41"/>
    <mergeCell ref="C40:C41"/>
    <mergeCell ref="D40:D41"/>
    <mergeCell ref="E40:E41"/>
    <mergeCell ref="F40:F41"/>
    <mergeCell ref="H40:H41"/>
    <mergeCell ref="I40:I41"/>
    <mergeCell ref="J40:J41"/>
    <mergeCell ref="A29:A30"/>
    <mergeCell ref="B29:F30"/>
    <mergeCell ref="H29:J30"/>
    <mergeCell ref="A31:A34"/>
    <mergeCell ref="B31:B32"/>
    <mergeCell ref="C31:C32"/>
    <mergeCell ref="D31:D32"/>
    <mergeCell ref="E31:E32"/>
    <mergeCell ref="F31:F32"/>
    <mergeCell ref="H31:H32"/>
    <mergeCell ref="I31:I32"/>
    <mergeCell ref="J31:J32"/>
    <mergeCell ref="B33:B34"/>
    <mergeCell ref="C33:C34"/>
    <mergeCell ref="D33:D34"/>
    <mergeCell ref="E33:E34"/>
    <mergeCell ref="F33:F34"/>
    <mergeCell ref="H33:H34"/>
    <mergeCell ref="I33:I34"/>
    <mergeCell ref="J33:J34"/>
    <mergeCell ref="A22:A23"/>
    <mergeCell ref="B22:F23"/>
    <mergeCell ref="H22:J23"/>
    <mergeCell ref="A24:A27"/>
    <mergeCell ref="B24:B25"/>
    <mergeCell ref="C24:C25"/>
    <mergeCell ref="D24:D25"/>
    <mergeCell ref="E24:E25"/>
    <mergeCell ref="F24:F25"/>
    <mergeCell ref="H24:H25"/>
    <mergeCell ref="I24:I25"/>
    <mergeCell ref="J24:J25"/>
    <mergeCell ref="B26:B27"/>
    <mergeCell ref="C26:C27"/>
    <mergeCell ref="D26:D27"/>
    <mergeCell ref="E26:E27"/>
    <mergeCell ref="F26:F27"/>
    <mergeCell ref="H26:H27"/>
    <mergeCell ref="I26:I27"/>
    <mergeCell ref="J26:J27"/>
    <mergeCell ref="A15:A16"/>
    <mergeCell ref="B15:F16"/>
    <mergeCell ref="H15:J16"/>
    <mergeCell ref="A17:A20"/>
    <mergeCell ref="B17:B18"/>
    <mergeCell ref="C17:C18"/>
    <mergeCell ref="D17:D18"/>
    <mergeCell ref="E17:E18"/>
    <mergeCell ref="F17:F18"/>
    <mergeCell ref="H17:H18"/>
    <mergeCell ref="I17:I18"/>
    <mergeCell ref="J17:J18"/>
    <mergeCell ref="B19:B20"/>
    <mergeCell ref="C19:C20"/>
    <mergeCell ref="D19:D20"/>
    <mergeCell ref="E19:E20"/>
    <mergeCell ref="F19:F20"/>
    <mergeCell ref="H19:H20"/>
    <mergeCell ref="I19:I20"/>
    <mergeCell ref="J19:J20"/>
    <mergeCell ref="A8:A9"/>
    <mergeCell ref="B8:F9"/>
    <mergeCell ref="H8:J9"/>
    <mergeCell ref="A10:A13"/>
    <mergeCell ref="B10:B11"/>
    <mergeCell ref="C10:C11"/>
    <mergeCell ref="D10:D11"/>
    <mergeCell ref="E10:E11"/>
    <mergeCell ref="F10:F11"/>
    <mergeCell ref="H10:H11"/>
    <mergeCell ref="I10:I11"/>
    <mergeCell ref="J10:J11"/>
    <mergeCell ref="B12:B13"/>
    <mergeCell ref="C12:C13"/>
    <mergeCell ref="D12:D13"/>
    <mergeCell ref="E12:E13"/>
    <mergeCell ref="F12:F13"/>
    <mergeCell ref="H12:H13"/>
    <mergeCell ref="I12:I13"/>
    <mergeCell ref="J12:J13"/>
    <mergeCell ref="A1:A2"/>
    <mergeCell ref="B1:F2"/>
    <mergeCell ref="H1:J2"/>
    <mergeCell ref="A3:A6"/>
    <mergeCell ref="B3:B4"/>
    <mergeCell ref="C3:C4"/>
    <mergeCell ref="D3:D4"/>
    <mergeCell ref="E3:E4"/>
    <mergeCell ref="F3:F4"/>
    <mergeCell ref="H3:H4"/>
    <mergeCell ref="I3:I4"/>
    <mergeCell ref="J3:J4"/>
    <mergeCell ref="B5:B6"/>
    <mergeCell ref="C5:C6"/>
    <mergeCell ref="D5:D6"/>
    <mergeCell ref="E5:E6"/>
    <mergeCell ref="F5:F6"/>
    <mergeCell ref="H5:H6"/>
    <mergeCell ref="I5:I6"/>
    <mergeCell ref="J5:J6"/>
  </mergeCells>
  <conditionalFormatting sqref="C5:F5">
    <cfRule type="cellIs" dxfId="139" priority="21" operator="equal">
      <formula>15</formula>
    </cfRule>
    <cfRule type="cellIs" dxfId="138" priority="22" operator="lessThan">
      <formula>15</formula>
    </cfRule>
    <cfRule type="cellIs" dxfId="137" priority="23" operator="greaterThan">
      <formula>15</formula>
    </cfRule>
  </conditionalFormatting>
  <conditionalFormatting sqref="B12:F12">
    <cfRule type="cellIs" dxfId="136" priority="18" operator="equal">
      <formula>15</formula>
    </cfRule>
    <cfRule type="cellIs" dxfId="135" priority="19" operator="lessThan">
      <formula>15</formula>
    </cfRule>
    <cfRule type="cellIs" dxfId="134" priority="20" operator="greaterThan">
      <formula>15</formula>
    </cfRule>
  </conditionalFormatting>
  <conditionalFormatting sqref="B40:F40">
    <cfRule type="cellIs" dxfId="133" priority="6" operator="equal">
      <formula>15</formula>
    </cfRule>
    <cfRule type="cellIs" dxfId="132" priority="7" operator="lessThan">
      <formula>15</formula>
    </cfRule>
    <cfRule type="cellIs" dxfId="131" priority="8" operator="greaterThan">
      <formula>15</formula>
    </cfRule>
  </conditionalFormatting>
  <conditionalFormatting sqref="B19:F19">
    <cfRule type="cellIs" dxfId="130" priority="15" operator="equal">
      <formula>15</formula>
    </cfRule>
    <cfRule type="cellIs" dxfId="129" priority="16" operator="lessThan">
      <formula>15</formula>
    </cfRule>
    <cfRule type="cellIs" dxfId="128" priority="17" operator="greaterThan">
      <formula>15</formula>
    </cfRule>
  </conditionalFormatting>
  <conditionalFormatting sqref="B26:F26">
    <cfRule type="cellIs" dxfId="127" priority="12" operator="equal">
      <formula>15</formula>
    </cfRule>
    <cfRule type="cellIs" dxfId="126" priority="13" operator="lessThan">
      <formula>15</formula>
    </cfRule>
    <cfRule type="cellIs" dxfId="125" priority="14" operator="greaterThan">
      <formula>15</formula>
    </cfRule>
  </conditionalFormatting>
  <conditionalFormatting sqref="B33:F33">
    <cfRule type="cellIs" dxfId="124" priority="9" operator="equal">
      <formula>15</formula>
    </cfRule>
    <cfRule type="cellIs" dxfId="123" priority="10" operator="lessThan">
      <formula>15</formula>
    </cfRule>
    <cfRule type="cellIs" dxfId="122" priority="11" operator="greaterThan">
      <formula>15</formula>
    </cfRule>
  </conditionalFormatting>
  <conditionalFormatting sqref="B5">
    <cfRule type="cellIs" dxfId="121" priority="3" operator="equal">
      <formula>15</formula>
    </cfRule>
    <cfRule type="cellIs" dxfId="120" priority="4" operator="lessThan">
      <formula>15</formula>
    </cfRule>
    <cfRule type="cellIs" dxfId="119" priority="5" operator="greaterThan">
      <formula>15</formula>
    </cfRule>
  </conditionalFormatting>
  <printOptions horizontalCentered="1" verticalCentered="1"/>
  <pageMargins left="0" right="0" top="0" bottom="0" header="0" footer="0"/>
  <pageSetup paperSize="9" scale="7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4">
    <tabColor theme="4" tint="-0.249977111117893"/>
  </sheetPr>
  <dimension ref="A1:AE26"/>
  <sheetViews>
    <sheetView topLeftCell="A10" zoomScale="80" zoomScaleNormal="80" workbookViewId="0"/>
  </sheetViews>
  <sheetFormatPr baseColWidth="10" defaultColWidth="11.42578125" defaultRowHeight="14.25"/>
  <cols>
    <col min="1" max="1" width="1.7109375" style="6" customWidth="1"/>
    <col min="2" max="2" width="12.7109375" style="6" customWidth="1"/>
    <col min="3" max="3" width="1.7109375" style="6" customWidth="1"/>
    <col min="4" max="10" width="12.7109375" style="6" customWidth="1"/>
    <col min="11" max="11" width="3.7109375" style="6" customWidth="1"/>
    <col min="12" max="12" width="12.7109375" style="6" customWidth="1"/>
    <col min="13" max="13" width="5.7109375" style="6" customWidth="1"/>
    <col min="14" max="14" width="12.7109375" style="6" customWidth="1"/>
    <col min="15" max="15" width="1.7109375" style="6" customWidth="1"/>
    <col min="16" max="22" width="12.7109375" style="6" customWidth="1"/>
    <col min="23" max="23" width="3.7109375" style="6" customWidth="1"/>
    <col min="24" max="24" width="12.7109375" style="6" customWidth="1"/>
    <col min="25" max="26" width="11.42578125" style="6"/>
    <col min="27" max="27" width="13.7109375" style="6" bestFit="1" customWidth="1"/>
    <col min="28" max="16384" width="11.42578125" style="6"/>
  </cols>
  <sheetData>
    <row r="1" spans="1:31" s="2" customFormat="1" ht="30" customHeight="1" thickTop="1" thickBot="1">
      <c r="A1" s="6"/>
      <c r="B1" s="136" t="s">
        <v>88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  <c r="Y1" s="6"/>
      <c r="Z1" s="6"/>
      <c r="AA1" s="107">
        <v>31122025</v>
      </c>
      <c r="AB1" s="6"/>
      <c r="AC1" s="6"/>
      <c r="AD1" s="6"/>
      <c r="AE1" s="6"/>
    </row>
    <row r="2" spans="1:31" s="2" customFormat="1" ht="9.9499999999999993" customHeight="1" thickTop="1" thickBot="1">
      <c r="A2" s="6"/>
      <c r="B2" s="9"/>
      <c r="C2" s="9"/>
      <c r="D2" s="10"/>
      <c r="E2" s="10"/>
      <c r="F2" s="10"/>
      <c r="G2" s="10"/>
      <c r="H2" s="10"/>
      <c r="I2" s="10"/>
      <c r="J2" s="10"/>
      <c r="K2" s="9"/>
      <c r="L2" s="10"/>
      <c r="M2" s="9"/>
      <c r="N2" s="9"/>
      <c r="O2" s="9"/>
      <c r="P2" s="10"/>
      <c r="Q2" s="10"/>
      <c r="R2" s="10"/>
      <c r="S2" s="10"/>
      <c r="T2" s="10"/>
      <c r="U2" s="10"/>
      <c r="V2" s="10"/>
      <c r="W2" s="9"/>
      <c r="X2" s="10"/>
      <c r="Y2" s="6"/>
      <c r="Z2" s="6"/>
      <c r="AA2" s="6"/>
      <c r="AB2" s="6"/>
      <c r="AC2" s="6"/>
      <c r="AD2" s="6"/>
      <c r="AE2" s="6"/>
    </row>
    <row r="3" spans="1:31" ht="24.95" customHeight="1" thickTop="1" thickBot="1">
      <c r="B3" s="141" t="s">
        <v>7</v>
      </c>
      <c r="D3" s="7" t="s">
        <v>13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L3" s="7" t="s">
        <v>6</v>
      </c>
      <c r="N3" s="141" t="s">
        <v>8</v>
      </c>
      <c r="P3" s="7" t="s">
        <v>13</v>
      </c>
      <c r="Q3" s="8" t="s">
        <v>0</v>
      </c>
      <c r="R3" s="8" t="s">
        <v>1</v>
      </c>
      <c r="S3" s="8" t="s">
        <v>2</v>
      </c>
      <c r="T3" s="8" t="s">
        <v>3</v>
      </c>
      <c r="U3" s="8" t="s">
        <v>4</v>
      </c>
      <c r="V3" s="8" t="s">
        <v>5</v>
      </c>
      <c r="X3" s="7" t="s">
        <v>6</v>
      </c>
    </row>
    <row r="4" spans="1:31" ht="30" customHeight="1" thickTop="1" thickBot="1">
      <c r="B4" s="142"/>
      <c r="C4" s="3"/>
      <c r="D4" s="99" t="s">
        <v>9</v>
      </c>
      <c r="E4" s="103">
        <v>6</v>
      </c>
      <c r="F4" s="103">
        <v>13</v>
      </c>
      <c r="G4" s="103">
        <v>6</v>
      </c>
      <c r="H4" s="103">
        <v>2</v>
      </c>
      <c r="I4" s="103">
        <v>0</v>
      </c>
      <c r="J4" s="103">
        <v>13</v>
      </c>
      <c r="K4" s="5"/>
      <c r="L4" s="108">
        <f>COUNTIFS($E4:$J4,"13")*5</f>
        <v>10</v>
      </c>
      <c r="N4" s="142"/>
      <c r="O4" s="3"/>
      <c r="P4" s="99" t="s">
        <v>10</v>
      </c>
      <c r="Q4" s="103">
        <v>13</v>
      </c>
      <c r="R4" s="103">
        <v>11</v>
      </c>
      <c r="S4" s="103">
        <v>2</v>
      </c>
      <c r="T4" s="103">
        <v>13</v>
      </c>
      <c r="U4" s="103">
        <v>13</v>
      </c>
      <c r="V4" s="103">
        <v>13</v>
      </c>
      <c r="W4" s="5"/>
      <c r="X4" s="108">
        <f>COUNTIFS($Q4:$V4,"13")*5</f>
        <v>20</v>
      </c>
    </row>
    <row r="5" spans="1:31" ht="30" customHeight="1" thickTop="1" thickBot="1">
      <c r="B5" s="142"/>
      <c r="C5" s="3"/>
      <c r="D5" s="99" t="s">
        <v>47</v>
      </c>
      <c r="E5" s="103">
        <v>13</v>
      </c>
      <c r="F5" s="103">
        <v>6</v>
      </c>
      <c r="G5" s="103">
        <v>13</v>
      </c>
      <c r="H5" s="103">
        <v>13</v>
      </c>
      <c r="I5" s="103">
        <v>13</v>
      </c>
      <c r="J5" s="103">
        <v>10</v>
      </c>
      <c r="K5" s="5"/>
      <c r="L5" s="108">
        <f t="shared" ref="L5:L9" si="0">COUNTIFS($E5:$J5,"13")*5</f>
        <v>20</v>
      </c>
      <c r="N5" s="142"/>
      <c r="O5" s="3"/>
      <c r="P5" s="99" t="s">
        <v>9</v>
      </c>
      <c r="Q5" s="103">
        <v>6</v>
      </c>
      <c r="R5" s="103">
        <v>13</v>
      </c>
      <c r="S5" s="103">
        <v>13</v>
      </c>
      <c r="T5" s="103">
        <v>4</v>
      </c>
      <c r="U5" s="103">
        <v>9</v>
      </c>
      <c r="V5" s="103">
        <v>9</v>
      </c>
      <c r="W5" s="5"/>
      <c r="X5" s="108">
        <f t="shared" ref="X5:X9" si="1">COUNTIFS($Q5:$V5,"13")*5</f>
        <v>10</v>
      </c>
    </row>
    <row r="6" spans="1:31" ht="30" customHeight="1" thickTop="1" thickBot="1">
      <c r="B6" s="142"/>
      <c r="C6" s="3"/>
      <c r="D6" s="102" t="s">
        <v>10</v>
      </c>
      <c r="E6" s="100">
        <v>13</v>
      </c>
      <c r="F6" s="100">
        <v>13</v>
      </c>
      <c r="G6" s="100">
        <v>2</v>
      </c>
      <c r="H6" s="100">
        <v>13</v>
      </c>
      <c r="I6" s="100">
        <v>7</v>
      </c>
      <c r="J6" s="100">
        <v>10</v>
      </c>
      <c r="K6" s="5"/>
      <c r="L6" s="109">
        <f t="shared" si="0"/>
        <v>15</v>
      </c>
      <c r="N6" s="142"/>
      <c r="O6" s="3"/>
      <c r="P6" s="102" t="s">
        <v>12</v>
      </c>
      <c r="Q6" s="100">
        <v>9</v>
      </c>
      <c r="R6" s="100">
        <v>9</v>
      </c>
      <c r="S6" s="100">
        <v>5</v>
      </c>
      <c r="T6" s="100">
        <v>4</v>
      </c>
      <c r="U6" s="100">
        <v>8</v>
      </c>
      <c r="V6" s="100">
        <v>11</v>
      </c>
      <c r="W6" s="5"/>
      <c r="X6" s="109">
        <f t="shared" si="1"/>
        <v>0</v>
      </c>
    </row>
    <row r="7" spans="1:31" ht="30" customHeight="1" thickTop="1" thickBot="1">
      <c r="B7" s="142"/>
      <c r="C7" s="3"/>
      <c r="D7" s="102" t="s">
        <v>12</v>
      </c>
      <c r="E7" s="100">
        <v>4</v>
      </c>
      <c r="F7" s="100">
        <v>9</v>
      </c>
      <c r="G7" s="100">
        <v>13</v>
      </c>
      <c r="H7" s="100">
        <v>8</v>
      </c>
      <c r="I7" s="100">
        <v>13</v>
      </c>
      <c r="J7" s="100">
        <v>13</v>
      </c>
      <c r="K7" s="5"/>
      <c r="L7" s="109">
        <f t="shared" si="0"/>
        <v>15</v>
      </c>
      <c r="N7" s="142"/>
      <c r="O7" s="3"/>
      <c r="P7" s="102" t="s">
        <v>69</v>
      </c>
      <c r="Q7" s="100">
        <v>13</v>
      </c>
      <c r="R7" s="100">
        <v>13</v>
      </c>
      <c r="S7" s="100">
        <v>13</v>
      </c>
      <c r="T7" s="100">
        <v>13</v>
      </c>
      <c r="U7" s="100">
        <v>13</v>
      </c>
      <c r="V7" s="100">
        <v>13</v>
      </c>
      <c r="W7" s="5"/>
      <c r="X7" s="109">
        <f t="shared" si="1"/>
        <v>30</v>
      </c>
    </row>
    <row r="8" spans="1:31" ht="30" customHeight="1" thickTop="1" thickBot="1">
      <c r="B8" s="142"/>
      <c r="C8" s="3"/>
      <c r="D8" s="101" t="s">
        <v>11</v>
      </c>
      <c r="E8" s="104">
        <v>2</v>
      </c>
      <c r="F8" s="104">
        <v>9</v>
      </c>
      <c r="G8" s="104">
        <v>10</v>
      </c>
      <c r="H8" s="104">
        <v>7</v>
      </c>
      <c r="I8" s="104">
        <v>11</v>
      </c>
      <c r="J8" s="104">
        <v>13</v>
      </c>
      <c r="K8" s="5"/>
      <c r="L8" s="110">
        <f t="shared" si="0"/>
        <v>5</v>
      </c>
      <c r="N8" s="142"/>
      <c r="O8" s="3"/>
      <c r="P8" s="101" t="s">
        <v>47</v>
      </c>
      <c r="Q8" s="104">
        <v>9</v>
      </c>
      <c r="R8" s="104">
        <v>3</v>
      </c>
      <c r="S8" s="104">
        <v>13</v>
      </c>
      <c r="T8" s="104">
        <v>13</v>
      </c>
      <c r="U8" s="104">
        <v>13</v>
      </c>
      <c r="V8" s="104">
        <v>13</v>
      </c>
      <c r="W8" s="5"/>
      <c r="X8" s="110">
        <f t="shared" si="1"/>
        <v>20</v>
      </c>
    </row>
    <row r="9" spans="1:31" ht="30" customHeight="1" thickTop="1" thickBot="1">
      <c r="B9" s="143"/>
      <c r="C9" s="3"/>
      <c r="D9" s="101" t="s">
        <v>69</v>
      </c>
      <c r="E9" s="104">
        <v>13</v>
      </c>
      <c r="F9" s="104">
        <v>13</v>
      </c>
      <c r="G9" s="104">
        <v>13</v>
      </c>
      <c r="H9" s="104">
        <v>13</v>
      </c>
      <c r="I9" s="104">
        <v>13</v>
      </c>
      <c r="J9" s="104">
        <v>9</v>
      </c>
      <c r="K9" s="5"/>
      <c r="L9" s="110">
        <f t="shared" si="0"/>
        <v>25</v>
      </c>
      <c r="N9" s="143"/>
      <c r="O9" s="3"/>
      <c r="P9" s="101" t="s">
        <v>11</v>
      </c>
      <c r="Q9" s="104">
        <v>13</v>
      </c>
      <c r="R9" s="104">
        <v>13</v>
      </c>
      <c r="S9" s="104">
        <v>3</v>
      </c>
      <c r="T9" s="104">
        <v>2</v>
      </c>
      <c r="U9" s="104">
        <v>6</v>
      </c>
      <c r="V9" s="104">
        <v>0</v>
      </c>
      <c r="W9" s="5"/>
      <c r="X9" s="110">
        <f t="shared" si="1"/>
        <v>10</v>
      </c>
    </row>
    <row r="10" spans="1:31" ht="15" customHeight="1" thickTop="1" thickBot="1"/>
    <row r="11" spans="1:31" ht="24.95" customHeight="1" thickTop="1" thickBot="1">
      <c r="B11" s="141" t="s">
        <v>14</v>
      </c>
      <c r="D11" s="4" t="s">
        <v>13</v>
      </c>
      <c r="E11" s="1" t="s">
        <v>0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5</v>
      </c>
      <c r="L11" s="4" t="s">
        <v>6</v>
      </c>
      <c r="N11" s="141" t="s">
        <v>15</v>
      </c>
      <c r="P11" s="4" t="s">
        <v>13</v>
      </c>
      <c r="Q11" s="1" t="s">
        <v>0</v>
      </c>
      <c r="R11" s="1" t="s">
        <v>1</v>
      </c>
      <c r="S11" s="1" t="s">
        <v>2</v>
      </c>
      <c r="T11" s="1" t="s">
        <v>3</v>
      </c>
      <c r="U11" s="1" t="s">
        <v>4</v>
      </c>
      <c r="V11" s="1" t="s">
        <v>5</v>
      </c>
      <c r="X11" s="4" t="s">
        <v>6</v>
      </c>
    </row>
    <row r="12" spans="1:31" ht="30" customHeight="1" thickTop="1" thickBot="1">
      <c r="B12" s="142"/>
      <c r="C12" s="3"/>
      <c r="D12" s="99" t="s">
        <v>69</v>
      </c>
      <c r="E12" s="103">
        <v>13</v>
      </c>
      <c r="F12" s="103">
        <v>7</v>
      </c>
      <c r="G12" s="103">
        <v>10</v>
      </c>
      <c r="H12" s="103">
        <v>13</v>
      </c>
      <c r="I12" s="103">
        <v>13</v>
      </c>
      <c r="J12" s="103">
        <v>6</v>
      </c>
      <c r="K12" s="5"/>
      <c r="L12" s="108">
        <f t="shared" ref="L12:L17" si="2">COUNTIFS($E12:$J12,"13")*5</f>
        <v>15</v>
      </c>
      <c r="N12" s="142"/>
      <c r="O12" s="3"/>
      <c r="P12" s="99" t="s">
        <v>9</v>
      </c>
      <c r="Q12" s="103">
        <v>13</v>
      </c>
      <c r="R12" s="103">
        <v>13</v>
      </c>
      <c r="S12" s="103">
        <v>13</v>
      </c>
      <c r="T12" s="103">
        <v>9</v>
      </c>
      <c r="U12" s="103">
        <v>13</v>
      </c>
      <c r="V12" s="103">
        <v>13</v>
      </c>
      <c r="W12" s="5"/>
      <c r="X12" s="108">
        <f t="shared" ref="X12:X17" si="3">COUNTIFS($Q12:$V12,"13")*5</f>
        <v>25</v>
      </c>
    </row>
    <row r="13" spans="1:31" ht="30" customHeight="1" thickTop="1" thickBot="1">
      <c r="B13" s="142"/>
      <c r="C13" s="3"/>
      <c r="D13" s="99" t="s">
        <v>9</v>
      </c>
      <c r="E13" s="103">
        <v>5</v>
      </c>
      <c r="F13" s="103">
        <v>13</v>
      </c>
      <c r="G13" s="103">
        <v>13</v>
      </c>
      <c r="H13" s="103">
        <v>12</v>
      </c>
      <c r="I13" s="103">
        <v>5</v>
      </c>
      <c r="J13" s="103">
        <v>13</v>
      </c>
      <c r="K13" s="5"/>
      <c r="L13" s="108">
        <f t="shared" si="2"/>
        <v>15</v>
      </c>
      <c r="N13" s="142"/>
      <c r="O13" s="3"/>
      <c r="P13" s="99" t="s">
        <v>12</v>
      </c>
      <c r="Q13" s="103">
        <v>1</v>
      </c>
      <c r="R13" s="103">
        <v>4</v>
      </c>
      <c r="S13" s="103">
        <v>6</v>
      </c>
      <c r="T13" s="103">
        <v>13</v>
      </c>
      <c r="U13" s="103">
        <v>12</v>
      </c>
      <c r="V13" s="103">
        <v>9</v>
      </c>
      <c r="W13" s="5"/>
      <c r="X13" s="108">
        <f t="shared" si="3"/>
        <v>5</v>
      </c>
    </row>
    <row r="14" spans="1:31" ht="30" customHeight="1" thickTop="1" thickBot="1">
      <c r="B14" s="142"/>
      <c r="C14" s="3"/>
      <c r="D14" s="102" t="s">
        <v>47</v>
      </c>
      <c r="E14" s="100">
        <v>12</v>
      </c>
      <c r="F14" s="100">
        <v>13</v>
      </c>
      <c r="G14" s="100">
        <v>13</v>
      </c>
      <c r="H14" s="100">
        <v>4</v>
      </c>
      <c r="I14" s="100">
        <v>13</v>
      </c>
      <c r="J14" s="100">
        <v>13</v>
      </c>
      <c r="K14" s="5"/>
      <c r="L14" s="109">
        <f t="shared" si="2"/>
        <v>20</v>
      </c>
      <c r="N14" s="142"/>
      <c r="O14" s="3"/>
      <c r="P14" s="102" t="s">
        <v>10</v>
      </c>
      <c r="Q14" s="100">
        <v>13</v>
      </c>
      <c r="R14" s="100">
        <v>0</v>
      </c>
      <c r="S14" s="100">
        <v>0</v>
      </c>
      <c r="T14" s="100">
        <v>10</v>
      </c>
      <c r="U14" s="100">
        <v>13</v>
      </c>
      <c r="V14" s="100">
        <v>13</v>
      </c>
      <c r="W14" s="5"/>
      <c r="X14" s="109">
        <f t="shared" si="3"/>
        <v>15</v>
      </c>
    </row>
    <row r="15" spans="1:31" ht="30" customHeight="1" thickTop="1" thickBot="1">
      <c r="B15" s="142"/>
      <c r="C15" s="3"/>
      <c r="D15" s="102" t="s">
        <v>10</v>
      </c>
      <c r="E15" s="100">
        <v>13</v>
      </c>
      <c r="F15" s="100">
        <v>4</v>
      </c>
      <c r="G15" s="100">
        <v>3</v>
      </c>
      <c r="H15" s="100">
        <v>13</v>
      </c>
      <c r="I15" s="100">
        <v>6</v>
      </c>
      <c r="J15" s="100">
        <v>12</v>
      </c>
      <c r="K15" s="5"/>
      <c r="L15" s="109">
        <f t="shared" si="2"/>
        <v>10</v>
      </c>
      <c r="N15" s="142"/>
      <c r="O15" s="3"/>
      <c r="P15" s="102" t="s">
        <v>11</v>
      </c>
      <c r="Q15" s="100">
        <v>10</v>
      </c>
      <c r="R15" s="100">
        <v>13</v>
      </c>
      <c r="S15" s="100">
        <v>13</v>
      </c>
      <c r="T15" s="100">
        <v>13</v>
      </c>
      <c r="U15" s="100">
        <v>11</v>
      </c>
      <c r="V15" s="100">
        <v>2</v>
      </c>
      <c r="W15" s="5"/>
      <c r="X15" s="109">
        <f t="shared" si="3"/>
        <v>15</v>
      </c>
    </row>
    <row r="16" spans="1:31" ht="30" customHeight="1" thickTop="1" thickBot="1">
      <c r="B16" s="142"/>
      <c r="C16" s="3"/>
      <c r="D16" s="101" t="s">
        <v>11</v>
      </c>
      <c r="E16" s="104">
        <v>13</v>
      </c>
      <c r="F16" s="104">
        <v>13</v>
      </c>
      <c r="G16" s="104">
        <v>10</v>
      </c>
      <c r="H16" s="104">
        <v>5</v>
      </c>
      <c r="I16" s="104">
        <v>11</v>
      </c>
      <c r="J16" s="104">
        <v>4</v>
      </c>
      <c r="K16" s="5"/>
      <c r="L16" s="110">
        <f t="shared" si="2"/>
        <v>10</v>
      </c>
      <c r="N16" s="142"/>
      <c r="O16" s="3"/>
      <c r="P16" s="101" t="s">
        <v>47</v>
      </c>
      <c r="Q16" s="104">
        <v>8</v>
      </c>
      <c r="R16" s="104">
        <v>13</v>
      </c>
      <c r="S16" s="104">
        <v>1</v>
      </c>
      <c r="T16" s="104">
        <v>9</v>
      </c>
      <c r="U16" s="104">
        <v>12</v>
      </c>
      <c r="V16" s="104">
        <v>6</v>
      </c>
      <c r="W16" s="5"/>
      <c r="X16" s="110">
        <f t="shared" si="3"/>
        <v>5</v>
      </c>
    </row>
    <row r="17" spans="1:31" ht="30" customHeight="1" thickTop="1" thickBot="1">
      <c r="B17" s="143"/>
      <c r="C17" s="3"/>
      <c r="D17" s="101" t="s">
        <v>12</v>
      </c>
      <c r="E17" s="104">
        <v>6</v>
      </c>
      <c r="F17" s="104">
        <v>8</v>
      </c>
      <c r="G17" s="104">
        <v>13</v>
      </c>
      <c r="H17" s="104">
        <v>13</v>
      </c>
      <c r="I17" s="104">
        <v>13</v>
      </c>
      <c r="J17" s="104">
        <v>13</v>
      </c>
      <c r="K17" s="5"/>
      <c r="L17" s="110">
        <f t="shared" si="2"/>
        <v>20</v>
      </c>
      <c r="N17" s="143"/>
      <c r="O17" s="3"/>
      <c r="P17" s="101" t="s">
        <v>69</v>
      </c>
      <c r="Q17" s="104">
        <v>13</v>
      </c>
      <c r="R17" s="104">
        <v>11</v>
      </c>
      <c r="S17" s="104">
        <v>13</v>
      </c>
      <c r="T17" s="104">
        <v>13</v>
      </c>
      <c r="U17" s="104">
        <v>13</v>
      </c>
      <c r="V17" s="104">
        <v>13</v>
      </c>
      <c r="W17" s="5"/>
      <c r="X17" s="110">
        <f t="shared" si="3"/>
        <v>25</v>
      </c>
    </row>
    <row r="18" spans="1:31" s="2" customFormat="1" ht="15" customHeight="1" thickTop="1" thickBo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2" customFormat="1" ht="24.95" customHeight="1" thickTop="1" thickBot="1">
      <c r="A19" s="6"/>
      <c r="B19" s="141" t="s">
        <v>16</v>
      </c>
      <c r="C19" s="6"/>
      <c r="D19" s="4" t="s">
        <v>13</v>
      </c>
      <c r="E19" s="1" t="s">
        <v>0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5</v>
      </c>
      <c r="K19" s="6"/>
      <c r="L19" s="4" t="s">
        <v>6</v>
      </c>
      <c r="M19" s="6"/>
      <c r="N19" s="6"/>
      <c r="O19" s="6"/>
      <c r="P19" s="6"/>
      <c r="Q19" s="6"/>
      <c r="R19" s="4" t="s">
        <v>13</v>
      </c>
      <c r="S19" s="4" t="s">
        <v>17</v>
      </c>
      <c r="T19" s="6"/>
      <c r="U19" s="4" t="s">
        <v>13</v>
      </c>
      <c r="V19" s="106" t="s">
        <v>17</v>
      </c>
      <c r="W19" s="139" t="s">
        <v>44</v>
      </c>
      <c r="X19" s="140"/>
      <c r="Y19" s="6"/>
      <c r="Z19" s="6"/>
      <c r="AA19" s="6"/>
      <c r="AB19" s="6"/>
      <c r="AC19" s="6"/>
      <c r="AD19" s="6"/>
      <c r="AE19" s="6"/>
    </row>
    <row r="20" spans="1:31" s="2" customFormat="1" ht="30" customHeight="1" thickTop="1" thickBot="1">
      <c r="A20" s="6"/>
      <c r="B20" s="142"/>
      <c r="C20" s="3"/>
      <c r="D20" s="99" t="s">
        <v>11</v>
      </c>
      <c r="E20" s="103">
        <v>13</v>
      </c>
      <c r="F20" s="103">
        <v>7</v>
      </c>
      <c r="G20" s="103">
        <v>4</v>
      </c>
      <c r="H20" s="103">
        <v>0</v>
      </c>
      <c r="I20" s="103">
        <v>13</v>
      </c>
      <c r="J20" s="103">
        <v>13</v>
      </c>
      <c r="K20" s="5"/>
      <c r="L20" s="108">
        <f t="shared" ref="L20:L25" si="4">COUNTIFS($E20:$J20,"13")*5</f>
        <v>15</v>
      </c>
      <c r="M20" s="6"/>
      <c r="N20" s="6"/>
      <c r="O20" s="6"/>
      <c r="P20" s="6"/>
      <c r="Q20" s="6"/>
      <c r="R20" s="105" t="s">
        <v>9</v>
      </c>
      <c r="S20" s="111">
        <f>$L$4+$X$5+$L$13+$X$12+$L$21</f>
        <v>75</v>
      </c>
      <c r="T20" s="6"/>
      <c r="U20" s="105" t="s">
        <v>69</v>
      </c>
      <c r="V20" s="112">
        <v>120</v>
      </c>
      <c r="W20" s="113">
        <f t="shared" ref="W20:W25" si="5">RANK(V20,V$20:V$25,0)</f>
        <v>1</v>
      </c>
      <c r="X20" s="114" t="s">
        <v>45</v>
      </c>
      <c r="Y20" s="6"/>
      <c r="Z20" s="6"/>
      <c r="AA20" s="6"/>
      <c r="AB20" s="6"/>
      <c r="AC20" s="6"/>
      <c r="AD20" s="6"/>
      <c r="AE20" s="6"/>
    </row>
    <row r="21" spans="1:31" s="2" customFormat="1" ht="30" customHeight="1" thickTop="1" thickBot="1">
      <c r="A21" s="6"/>
      <c r="B21" s="142"/>
      <c r="C21" s="3"/>
      <c r="D21" s="99" t="s">
        <v>9</v>
      </c>
      <c r="E21" s="103">
        <v>1</v>
      </c>
      <c r="F21" s="103">
        <v>13</v>
      </c>
      <c r="G21" s="103">
        <v>13</v>
      </c>
      <c r="H21" s="103">
        <v>13</v>
      </c>
      <c r="I21" s="103">
        <v>7</v>
      </c>
      <c r="J21" s="103">
        <v>10</v>
      </c>
      <c r="K21" s="5"/>
      <c r="L21" s="108">
        <f t="shared" si="4"/>
        <v>15</v>
      </c>
      <c r="M21" s="6"/>
      <c r="N21" s="6"/>
      <c r="O21" s="6"/>
      <c r="P21" s="6"/>
      <c r="Q21" s="6"/>
      <c r="R21" s="105" t="s">
        <v>12</v>
      </c>
      <c r="S21" s="111">
        <f>$L$7+$X$6+$L$17+$X$13+$L$24</f>
        <v>45</v>
      </c>
      <c r="T21" s="6"/>
      <c r="U21" s="105" t="s">
        <v>47</v>
      </c>
      <c r="V21" s="112">
        <v>90</v>
      </c>
      <c r="W21" s="113">
        <f t="shared" si="5"/>
        <v>2</v>
      </c>
      <c r="X21" s="114" t="s">
        <v>93</v>
      </c>
      <c r="Y21" s="6"/>
      <c r="Z21" s="6"/>
      <c r="AA21" s="6"/>
      <c r="AB21" s="6"/>
      <c r="AC21" s="6"/>
      <c r="AD21" s="6"/>
      <c r="AE21" s="6"/>
    </row>
    <row r="22" spans="1:31" s="2" customFormat="1" ht="30" customHeight="1" thickTop="1" thickBot="1">
      <c r="A22" s="6"/>
      <c r="B22" s="142"/>
      <c r="C22" s="3"/>
      <c r="D22" s="102" t="s">
        <v>69</v>
      </c>
      <c r="E22" s="100">
        <v>13</v>
      </c>
      <c r="F22" s="100">
        <v>13</v>
      </c>
      <c r="G22" s="100">
        <v>13</v>
      </c>
      <c r="H22" s="100">
        <v>13</v>
      </c>
      <c r="I22" s="100">
        <v>3</v>
      </c>
      <c r="J22" s="100">
        <v>13</v>
      </c>
      <c r="K22" s="5"/>
      <c r="L22" s="109">
        <f t="shared" si="4"/>
        <v>25</v>
      </c>
      <c r="M22" s="6"/>
      <c r="N22" s="6"/>
      <c r="O22" s="6"/>
      <c r="P22" s="6"/>
      <c r="Q22" s="6"/>
      <c r="R22" s="105" t="s">
        <v>10</v>
      </c>
      <c r="S22" s="111">
        <f>$L$6+$X$4+$L$15+$X$14+$L$23</f>
        <v>65</v>
      </c>
      <c r="T22" s="6"/>
      <c r="U22" s="105" t="s">
        <v>9</v>
      </c>
      <c r="V22" s="112">
        <v>75</v>
      </c>
      <c r="W22" s="113">
        <f t="shared" si="5"/>
        <v>3</v>
      </c>
      <c r="X22" s="114" t="s">
        <v>93</v>
      </c>
      <c r="Y22" s="6"/>
      <c r="Z22" s="6"/>
      <c r="AA22" s="6"/>
      <c r="AB22" s="6"/>
      <c r="AC22" s="6"/>
      <c r="AD22" s="6"/>
      <c r="AE22" s="6"/>
    </row>
    <row r="23" spans="1:31" s="2" customFormat="1" ht="30" customHeight="1" thickTop="1" thickBot="1">
      <c r="A23" s="6"/>
      <c r="B23" s="142"/>
      <c r="C23" s="3"/>
      <c r="D23" s="102" t="s">
        <v>10</v>
      </c>
      <c r="E23" s="100">
        <v>5</v>
      </c>
      <c r="F23" s="100">
        <v>10</v>
      </c>
      <c r="G23" s="100">
        <v>1</v>
      </c>
      <c r="H23" s="100">
        <v>10</v>
      </c>
      <c r="I23" s="100">
        <v>13</v>
      </c>
      <c r="J23" s="100">
        <v>6</v>
      </c>
      <c r="K23" s="5"/>
      <c r="L23" s="109">
        <f t="shared" si="4"/>
        <v>5</v>
      </c>
      <c r="M23" s="6"/>
      <c r="N23" s="6"/>
      <c r="O23" s="6"/>
      <c r="P23" s="6"/>
      <c r="Q23" s="6"/>
      <c r="R23" s="105" t="s">
        <v>11</v>
      </c>
      <c r="S23" s="111">
        <f>$L$8+$X$9+$L$16+$X$15+$L$20</f>
        <v>55</v>
      </c>
      <c r="T23" s="6"/>
      <c r="U23" s="105" t="s">
        <v>10</v>
      </c>
      <c r="V23" s="112">
        <v>65</v>
      </c>
      <c r="W23" s="113">
        <f t="shared" si="5"/>
        <v>4</v>
      </c>
      <c r="X23" s="114" t="s">
        <v>93</v>
      </c>
      <c r="Y23" s="6"/>
      <c r="Z23" s="6"/>
      <c r="AA23" s="6"/>
      <c r="AB23" s="6"/>
      <c r="AC23" s="6"/>
      <c r="AD23" s="6"/>
      <c r="AE23" s="6"/>
    </row>
    <row r="24" spans="1:31" s="2" customFormat="1" ht="30" customHeight="1" thickTop="1" thickBot="1">
      <c r="A24" s="6"/>
      <c r="B24" s="142"/>
      <c r="C24" s="3"/>
      <c r="D24" s="101" t="s">
        <v>12</v>
      </c>
      <c r="E24" s="104">
        <v>3</v>
      </c>
      <c r="F24" s="104">
        <v>11</v>
      </c>
      <c r="G24" s="104">
        <v>4</v>
      </c>
      <c r="H24" s="104">
        <v>2</v>
      </c>
      <c r="I24" s="104">
        <v>3</v>
      </c>
      <c r="J24" s="104">
        <v>13</v>
      </c>
      <c r="K24" s="5"/>
      <c r="L24" s="110">
        <f t="shared" si="4"/>
        <v>5</v>
      </c>
      <c r="M24" s="6"/>
      <c r="N24" s="6"/>
      <c r="O24" s="6"/>
      <c r="P24" s="6"/>
      <c r="Q24" s="6"/>
      <c r="R24" s="105" t="s">
        <v>69</v>
      </c>
      <c r="S24" s="111">
        <f>$L$9+$X$7+$L$12+$X$17+$L$22</f>
        <v>120</v>
      </c>
      <c r="T24" s="6"/>
      <c r="U24" s="105" t="s">
        <v>11</v>
      </c>
      <c r="V24" s="112">
        <v>55</v>
      </c>
      <c r="W24" s="113">
        <f t="shared" si="5"/>
        <v>5</v>
      </c>
      <c r="X24" s="114" t="s">
        <v>93</v>
      </c>
      <c r="Y24" s="6"/>
      <c r="Z24" s="6"/>
      <c r="AA24" s="6"/>
      <c r="AB24" s="6"/>
      <c r="AC24" s="6"/>
      <c r="AD24" s="6"/>
      <c r="AE24" s="6"/>
    </row>
    <row r="25" spans="1:31" s="2" customFormat="1" ht="30" customHeight="1" thickTop="1" thickBot="1">
      <c r="A25" s="6"/>
      <c r="B25" s="143"/>
      <c r="C25" s="3"/>
      <c r="D25" s="101" t="s">
        <v>47</v>
      </c>
      <c r="E25" s="104">
        <v>13</v>
      </c>
      <c r="F25" s="104">
        <v>13</v>
      </c>
      <c r="G25" s="104">
        <v>13</v>
      </c>
      <c r="H25" s="104">
        <v>13</v>
      </c>
      <c r="I25" s="104">
        <v>13</v>
      </c>
      <c r="J25" s="104">
        <v>10</v>
      </c>
      <c r="K25" s="5"/>
      <c r="L25" s="110">
        <f t="shared" si="4"/>
        <v>25</v>
      </c>
      <c r="M25" s="6"/>
      <c r="N25" s="6"/>
      <c r="O25" s="6"/>
      <c r="P25" s="6"/>
      <c r="Q25" s="6"/>
      <c r="R25" s="105" t="s">
        <v>47</v>
      </c>
      <c r="S25" s="111">
        <f>$L$5+$X$8+$L$14+$X$16+$L$25</f>
        <v>90</v>
      </c>
      <c r="T25" s="6"/>
      <c r="U25" s="105" t="s">
        <v>12</v>
      </c>
      <c r="V25" s="112">
        <v>45</v>
      </c>
      <c r="W25" s="113">
        <f t="shared" si="5"/>
        <v>6</v>
      </c>
      <c r="X25" s="114" t="s">
        <v>93</v>
      </c>
      <c r="Y25" s="6"/>
      <c r="Z25" s="6"/>
      <c r="AA25" s="6"/>
      <c r="AB25" s="6"/>
      <c r="AC25" s="6"/>
      <c r="AD25" s="6"/>
      <c r="AE25" s="6"/>
    </row>
    <row r="26" spans="1:31" s="2" customFormat="1" ht="30" customHeight="1" thickTop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8"/>
      <c r="V26" s="6"/>
      <c r="W26" s="6"/>
      <c r="X26" s="6"/>
      <c r="Y26" s="6"/>
      <c r="Z26" s="6"/>
      <c r="AA26" s="6"/>
      <c r="AB26" s="6"/>
      <c r="AC26" s="6"/>
      <c r="AD26" s="6"/>
      <c r="AE26" s="6"/>
    </row>
  </sheetData>
  <sheetProtection password="C89E" sheet="1" objects="1" scenarios="1"/>
  <sortState ref="U19:V25">
    <sortCondition descending="1" ref="V20:V25"/>
  </sortState>
  <mergeCells count="7">
    <mergeCell ref="B19:B25"/>
    <mergeCell ref="W19:X19"/>
    <mergeCell ref="B1:X1"/>
    <mergeCell ref="B3:B9"/>
    <mergeCell ref="N3:N9"/>
    <mergeCell ref="B11:B17"/>
    <mergeCell ref="N11:N17"/>
  </mergeCells>
  <conditionalFormatting sqref="A1:XFD1048576">
    <cfRule type="expression" dxfId="118" priority="1">
      <formula>TODAY()&gt;$AA$1</formula>
    </cfRule>
  </conditionalFormatting>
  <pageMargins left="0" right="0" top="0" bottom="0" header="0" footer="0"/>
  <pageSetup paperSize="9" scale="85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6">
    <tabColor theme="4" tint="-0.249977111117893"/>
  </sheetPr>
  <dimension ref="A1:L46"/>
  <sheetViews>
    <sheetView topLeftCell="A12" zoomScale="70" zoomScaleNormal="70" workbookViewId="0">
      <selection activeCell="D44" sqref="D44"/>
    </sheetView>
  </sheetViews>
  <sheetFormatPr baseColWidth="10" defaultRowHeight="15"/>
  <cols>
    <col min="1" max="6" width="23.28515625" customWidth="1"/>
    <col min="7" max="7" width="2.7109375" customWidth="1"/>
    <col min="8" max="10" width="17.7109375" customWidth="1"/>
  </cols>
  <sheetData>
    <row r="1" spans="1:12" ht="15" customHeight="1" thickTop="1" thickBot="1">
      <c r="A1" s="144" t="s">
        <v>18</v>
      </c>
      <c r="B1" s="145" t="s">
        <v>23</v>
      </c>
      <c r="C1" s="145"/>
      <c r="D1" s="145"/>
      <c r="E1" s="145"/>
      <c r="F1" s="145"/>
      <c r="G1" s="11"/>
      <c r="H1" s="145" t="s">
        <v>23</v>
      </c>
      <c r="I1" s="145"/>
      <c r="J1" s="145"/>
    </row>
    <row r="2" spans="1:12" ht="15.75" customHeight="1" thickTop="1" thickBot="1">
      <c r="A2" s="144"/>
      <c r="B2" s="145"/>
      <c r="C2" s="145"/>
      <c r="D2" s="145"/>
      <c r="E2" s="145"/>
      <c r="F2" s="145"/>
      <c r="G2" s="11"/>
      <c r="H2" s="145"/>
      <c r="I2" s="145"/>
      <c r="J2" s="145"/>
    </row>
    <row r="3" spans="1:12" ht="15.75" customHeight="1" thickTop="1" thickBot="1">
      <c r="A3" s="146">
        <f>SUM(B5:F6)</f>
        <v>75</v>
      </c>
      <c r="B3" s="147" t="s">
        <v>46</v>
      </c>
      <c r="C3" s="147" t="s">
        <v>22</v>
      </c>
      <c r="D3" s="147" t="s">
        <v>70</v>
      </c>
      <c r="E3" s="147" t="s">
        <v>20</v>
      </c>
      <c r="F3" s="147" t="s">
        <v>21</v>
      </c>
      <c r="H3" s="148" t="s">
        <v>24</v>
      </c>
      <c r="I3" s="149" t="s">
        <v>25</v>
      </c>
      <c r="J3" s="150" t="s">
        <v>26</v>
      </c>
    </row>
    <row r="4" spans="1:12" ht="15.75" customHeight="1" thickTop="1" thickBot="1">
      <c r="A4" s="146"/>
      <c r="B4" s="147"/>
      <c r="C4" s="147"/>
      <c r="D4" s="147"/>
      <c r="E4" s="147"/>
      <c r="F4" s="147"/>
      <c r="H4" s="148"/>
      <c r="I4" s="149"/>
      <c r="J4" s="150"/>
    </row>
    <row r="5" spans="1:12" ht="15" customHeight="1" thickTop="1" thickBot="1">
      <c r="A5" s="146"/>
      <c r="B5" s="151">
        <f>'Journée 2'!L4</f>
        <v>10</v>
      </c>
      <c r="C5" s="151">
        <f>'Journée 2'!X5</f>
        <v>10</v>
      </c>
      <c r="D5" s="152">
        <f>'Journée 2'!L13</f>
        <v>15</v>
      </c>
      <c r="E5" s="152">
        <f>'Journée 2'!X12</f>
        <v>25</v>
      </c>
      <c r="F5" s="152">
        <f>'Journée 2'!L21</f>
        <v>15</v>
      </c>
      <c r="H5" s="153">
        <f>IF(ISBLANK('Journée 2'!$J$25),0,COUNTIF(B5:F6,"&gt;15"))</f>
        <v>1</v>
      </c>
      <c r="I5" s="154">
        <f>IF(ISBLANK('Journée 2'!$J$25),0,COUNTIF(C5:G6,"=15"))</f>
        <v>2</v>
      </c>
      <c r="J5" s="155">
        <f>IF(ISBLANK('Journée 2'!$J$25),0,COUNTIF(B5:F6,"&gt;=0")-COUNTIF(B5:F6,"&gt;14"))</f>
        <v>2</v>
      </c>
      <c r="L5" t="s">
        <v>38</v>
      </c>
    </row>
    <row r="6" spans="1:12" ht="15.75" customHeight="1" thickTop="1" thickBot="1">
      <c r="A6" s="146"/>
      <c r="B6" s="151"/>
      <c r="C6" s="151"/>
      <c r="D6" s="152"/>
      <c r="E6" s="152"/>
      <c r="F6" s="152"/>
      <c r="H6" s="153"/>
      <c r="I6" s="154"/>
      <c r="J6" s="155"/>
    </row>
    <row r="7" spans="1:12" ht="16.5" thickTop="1" thickBot="1"/>
    <row r="8" spans="1:12" ht="15" customHeight="1" thickTop="1" thickBot="1">
      <c r="A8" s="144" t="s">
        <v>18</v>
      </c>
      <c r="B8" s="156" t="s">
        <v>20</v>
      </c>
      <c r="C8" s="156"/>
      <c r="D8" s="156"/>
      <c r="E8" s="156"/>
      <c r="F8" s="156"/>
      <c r="H8" s="156" t="s">
        <v>20</v>
      </c>
      <c r="I8" s="156"/>
      <c r="J8" s="156"/>
    </row>
    <row r="9" spans="1:12" ht="15.75" customHeight="1" thickTop="1" thickBot="1">
      <c r="A9" s="144"/>
      <c r="B9" s="156"/>
      <c r="C9" s="156"/>
      <c r="D9" s="156"/>
      <c r="E9" s="156"/>
      <c r="F9" s="156"/>
      <c r="H9" s="156"/>
      <c r="I9" s="156"/>
      <c r="J9" s="156"/>
    </row>
    <row r="10" spans="1:12" ht="15.75" customHeight="1" thickTop="1" thickBot="1">
      <c r="A10" s="157">
        <f>SUM(B12:F13)</f>
        <v>45</v>
      </c>
      <c r="B10" s="147" t="s">
        <v>22</v>
      </c>
      <c r="C10" s="190" t="s">
        <v>37</v>
      </c>
      <c r="D10" s="147" t="s">
        <v>21</v>
      </c>
      <c r="E10" s="147" t="s">
        <v>23</v>
      </c>
      <c r="F10" s="147" t="s">
        <v>46</v>
      </c>
      <c r="H10" s="148" t="s">
        <v>24</v>
      </c>
      <c r="I10" s="149" t="s">
        <v>25</v>
      </c>
      <c r="J10" s="150" t="s">
        <v>26</v>
      </c>
    </row>
    <row r="11" spans="1:12" ht="15.75" customHeight="1" thickTop="1" thickBot="1">
      <c r="A11" s="157"/>
      <c r="B11" s="147"/>
      <c r="C11" s="191"/>
      <c r="D11" s="147"/>
      <c r="E11" s="147"/>
      <c r="F11" s="147"/>
      <c r="H11" s="148"/>
      <c r="I11" s="149"/>
      <c r="J11" s="150"/>
    </row>
    <row r="12" spans="1:12" ht="15" customHeight="1" thickTop="1" thickBot="1">
      <c r="A12" s="157"/>
      <c r="B12" s="152">
        <f>'Journée 2'!L7</f>
        <v>15</v>
      </c>
      <c r="C12" s="152">
        <f>'Journée 2'!X6</f>
        <v>0</v>
      </c>
      <c r="D12" s="152">
        <f>'Journée 2'!L17</f>
        <v>20</v>
      </c>
      <c r="E12" s="152">
        <f>'Journée 2'!X13</f>
        <v>5</v>
      </c>
      <c r="F12" s="152">
        <f>'Journée 2'!L24</f>
        <v>5</v>
      </c>
      <c r="H12" s="153">
        <f>IF(ISBLANK('Journée 2'!$J$25),0,COUNTIF(B12:F13,"&gt;15"))</f>
        <v>1</v>
      </c>
      <c r="I12" s="154">
        <f>IF(ISBLANK('Journée 2'!$J$25),0,COUNTIF(C12:G13,"=15"))</f>
        <v>0</v>
      </c>
      <c r="J12" s="155">
        <f>IF(ISBLANK('Journée 2'!$J$25),0,COUNTIF(B12:F13,"&gt;=0")-COUNTIF(B12:F13,"&gt;14"))</f>
        <v>3</v>
      </c>
    </row>
    <row r="13" spans="1:12" ht="15.75" customHeight="1" thickTop="1" thickBot="1">
      <c r="A13" s="157"/>
      <c r="B13" s="152"/>
      <c r="C13" s="152"/>
      <c r="D13" s="152"/>
      <c r="E13" s="152"/>
      <c r="F13" s="152"/>
      <c r="H13" s="153"/>
      <c r="I13" s="154"/>
      <c r="J13" s="155"/>
    </row>
    <row r="14" spans="1:12" ht="16.5" thickTop="1" thickBot="1"/>
    <row r="15" spans="1:12" ht="15" customHeight="1" thickTop="1" thickBot="1">
      <c r="A15" s="144" t="s">
        <v>18</v>
      </c>
      <c r="B15" s="158" t="s">
        <v>22</v>
      </c>
      <c r="C15" s="158"/>
      <c r="D15" s="158"/>
      <c r="E15" s="158"/>
      <c r="F15" s="158"/>
      <c r="H15" s="158" t="s">
        <v>22</v>
      </c>
      <c r="I15" s="158"/>
      <c r="J15" s="158"/>
    </row>
    <row r="16" spans="1:12" ht="15.75" customHeight="1" thickTop="1" thickBot="1">
      <c r="A16" s="144"/>
      <c r="B16" s="158"/>
      <c r="C16" s="158"/>
      <c r="D16" s="158"/>
      <c r="E16" s="158"/>
      <c r="F16" s="158"/>
      <c r="H16" s="158"/>
      <c r="I16" s="158"/>
      <c r="J16" s="158"/>
    </row>
    <row r="17" spans="1:10" ht="15.75" customHeight="1" thickTop="1" thickBot="1">
      <c r="A17" s="159">
        <f>SUM(B19:F20)</f>
        <v>65</v>
      </c>
      <c r="B17" s="147" t="s">
        <v>20</v>
      </c>
      <c r="C17" s="147" t="s">
        <v>23</v>
      </c>
      <c r="D17" s="147" t="s">
        <v>46</v>
      </c>
      <c r="E17" s="147" t="s">
        <v>21</v>
      </c>
      <c r="F17" s="190" t="s">
        <v>37</v>
      </c>
      <c r="H17" s="148" t="s">
        <v>24</v>
      </c>
      <c r="I17" s="149" t="s">
        <v>25</v>
      </c>
      <c r="J17" s="150" t="s">
        <v>26</v>
      </c>
    </row>
    <row r="18" spans="1:10" ht="15.75" customHeight="1" thickTop="1" thickBot="1">
      <c r="A18" s="159"/>
      <c r="B18" s="147"/>
      <c r="C18" s="147"/>
      <c r="D18" s="147"/>
      <c r="E18" s="147"/>
      <c r="F18" s="191"/>
      <c r="H18" s="148"/>
      <c r="I18" s="149"/>
      <c r="J18" s="150"/>
    </row>
    <row r="19" spans="1:10" ht="15" customHeight="1" thickTop="1" thickBot="1">
      <c r="A19" s="159"/>
      <c r="B19" s="152">
        <f>'Journée 2'!L6</f>
        <v>15</v>
      </c>
      <c r="C19" s="152">
        <f>'Journée 2'!X4</f>
        <v>20</v>
      </c>
      <c r="D19" s="152">
        <f>'Journée 2'!L15</f>
        <v>10</v>
      </c>
      <c r="E19" s="152">
        <f>'Journée 2'!X14</f>
        <v>15</v>
      </c>
      <c r="F19" s="152">
        <f>'Journée 2'!L23</f>
        <v>5</v>
      </c>
      <c r="H19" s="153">
        <f>IF(ISBLANK('Journée 2'!$J$25),0,COUNTIF(B19:F20,"&gt;15"))</f>
        <v>1</v>
      </c>
      <c r="I19" s="154">
        <f>IF(ISBLANK('Journée 2'!$J$25),0,COUNTIF(C19:G20,"=15"))</f>
        <v>1</v>
      </c>
      <c r="J19" s="155">
        <f>IF(ISBLANK('Journée 2'!$J$25),0,COUNTIF(B19:F20,"&gt;=0")-COUNTIF(B19:F20,"&gt;14"))</f>
        <v>2</v>
      </c>
    </row>
    <row r="20" spans="1:10" ht="15.75" customHeight="1" thickTop="1" thickBot="1">
      <c r="A20" s="159"/>
      <c r="B20" s="152"/>
      <c r="C20" s="152"/>
      <c r="D20" s="152"/>
      <c r="E20" s="152"/>
      <c r="F20" s="152"/>
      <c r="H20" s="153"/>
      <c r="I20" s="154"/>
      <c r="J20" s="155"/>
    </row>
    <row r="21" spans="1:10" ht="16.5" thickTop="1" thickBot="1"/>
    <row r="22" spans="1:10" ht="15" customHeight="1" thickTop="1" thickBot="1">
      <c r="A22" s="144" t="s">
        <v>18</v>
      </c>
      <c r="B22" s="160" t="s">
        <v>21</v>
      </c>
      <c r="C22" s="160"/>
      <c r="D22" s="160"/>
      <c r="E22" s="160"/>
      <c r="F22" s="160"/>
      <c r="H22" s="160" t="s">
        <v>21</v>
      </c>
      <c r="I22" s="160"/>
      <c r="J22" s="160"/>
    </row>
    <row r="23" spans="1:10" ht="15.75" customHeight="1" thickTop="1" thickBot="1">
      <c r="A23" s="144"/>
      <c r="B23" s="160"/>
      <c r="C23" s="160"/>
      <c r="D23" s="160"/>
      <c r="E23" s="160"/>
      <c r="F23" s="160"/>
      <c r="H23" s="160"/>
      <c r="I23" s="160"/>
      <c r="J23" s="160"/>
    </row>
    <row r="24" spans="1:10" ht="15.75" customHeight="1" thickTop="1" thickBot="1">
      <c r="A24" s="161">
        <f>SUM(B26:F27)</f>
        <v>55</v>
      </c>
      <c r="B24" s="190" t="s">
        <v>37</v>
      </c>
      <c r="C24" s="147" t="s">
        <v>46</v>
      </c>
      <c r="D24" s="147" t="s">
        <v>20</v>
      </c>
      <c r="E24" s="147" t="s">
        <v>22</v>
      </c>
      <c r="F24" s="147" t="s">
        <v>23</v>
      </c>
      <c r="H24" s="148" t="s">
        <v>24</v>
      </c>
      <c r="I24" s="149" t="s">
        <v>25</v>
      </c>
      <c r="J24" s="150" t="s">
        <v>26</v>
      </c>
    </row>
    <row r="25" spans="1:10" ht="15.75" customHeight="1" thickTop="1" thickBot="1">
      <c r="A25" s="161"/>
      <c r="B25" s="191"/>
      <c r="C25" s="147"/>
      <c r="D25" s="147"/>
      <c r="E25" s="147"/>
      <c r="F25" s="147"/>
      <c r="H25" s="148"/>
      <c r="I25" s="149"/>
      <c r="J25" s="150"/>
    </row>
    <row r="26" spans="1:10" ht="15" customHeight="1" thickTop="1" thickBot="1">
      <c r="A26" s="161"/>
      <c r="B26" s="152">
        <f>'Journée 2'!L8</f>
        <v>5</v>
      </c>
      <c r="C26" s="152">
        <f>'Journée 2'!X9</f>
        <v>10</v>
      </c>
      <c r="D26" s="152">
        <f>'Journée 2'!L16</f>
        <v>10</v>
      </c>
      <c r="E26" s="152">
        <f>'Journée 2'!X15</f>
        <v>15</v>
      </c>
      <c r="F26" s="152">
        <f>'Journée 2'!L20</f>
        <v>15</v>
      </c>
      <c r="H26" s="153">
        <f>IF(ISBLANK('Journée 2'!$J$25),0,COUNTIF(B26:F27,"&gt;15"))</f>
        <v>0</v>
      </c>
      <c r="I26" s="154">
        <f>IF(ISBLANK('Journée 2'!$J$25),0,COUNTIF(C26:G27,"=15"))</f>
        <v>2</v>
      </c>
      <c r="J26" s="155">
        <f>IF(ISBLANK('Journée 2'!$J$25),0,COUNTIF(B26:F27,"&gt;=0")-COUNTIF(B26:F27,"&gt;14"))</f>
        <v>3</v>
      </c>
    </row>
    <row r="27" spans="1:10" ht="15.75" customHeight="1" thickTop="1" thickBot="1">
      <c r="A27" s="161"/>
      <c r="B27" s="152"/>
      <c r="C27" s="152"/>
      <c r="D27" s="152"/>
      <c r="E27" s="152"/>
      <c r="F27" s="152"/>
      <c r="H27" s="153"/>
      <c r="I27" s="154"/>
      <c r="J27" s="155"/>
    </row>
    <row r="28" spans="1:10" ht="16.5" thickTop="1" thickBot="1"/>
    <row r="29" spans="1:10" ht="15" customHeight="1" thickTop="1" thickBot="1">
      <c r="A29" s="162" t="s">
        <v>18</v>
      </c>
      <c r="B29" s="169" t="s">
        <v>70</v>
      </c>
      <c r="C29" s="169"/>
      <c r="D29" s="169"/>
      <c r="E29" s="169"/>
      <c r="F29" s="169"/>
      <c r="H29" s="169" t="s">
        <v>70</v>
      </c>
      <c r="I29" s="169"/>
      <c r="J29" s="169"/>
    </row>
    <row r="30" spans="1:10" ht="15.75" customHeight="1" thickTop="1" thickBot="1">
      <c r="A30" s="162"/>
      <c r="B30" s="169"/>
      <c r="C30" s="169"/>
      <c r="D30" s="169"/>
      <c r="E30" s="169"/>
      <c r="F30" s="169"/>
      <c r="H30" s="169"/>
      <c r="I30" s="169"/>
      <c r="J30" s="169"/>
    </row>
    <row r="31" spans="1:10" ht="15.75" customHeight="1" thickTop="1" thickBot="1">
      <c r="A31" s="170">
        <f>SUM(B33:F34)</f>
        <v>120</v>
      </c>
      <c r="B31" s="147" t="s">
        <v>21</v>
      </c>
      <c r="C31" s="190" t="s">
        <v>20</v>
      </c>
      <c r="D31" s="147" t="s">
        <v>23</v>
      </c>
      <c r="E31" s="147" t="s">
        <v>46</v>
      </c>
      <c r="F31" s="147" t="s">
        <v>22</v>
      </c>
      <c r="H31" s="148" t="s">
        <v>24</v>
      </c>
      <c r="I31" s="149" t="s">
        <v>25</v>
      </c>
      <c r="J31" s="150" t="s">
        <v>26</v>
      </c>
    </row>
    <row r="32" spans="1:10" ht="15.75" customHeight="1" thickTop="1" thickBot="1">
      <c r="A32" s="170"/>
      <c r="B32" s="147"/>
      <c r="C32" s="191"/>
      <c r="D32" s="147"/>
      <c r="E32" s="147"/>
      <c r="F32" s="147"/>
      <c r="H32" s="148"/>
      <c r="I32" s="149"/>
      <c r="J32" s="150"/>
    </row>
    <row r="33" spans="1:10" ht="15" customHeight="1" thickTop="1" thickBot="1">
      <c r="A33" s="170"/>
      <c r="B33" s="152">
        <f>'Journée 2'!L9</f>
        <v>25</v>
      </c>
      <c r="C33" s="152">
        <f>'Journée 2'!X7</f>
        <v>30</v>
      </c>
      <c r="D33" s="152">
        <f>'Journée 2'!L12</f>
        <v>15</v>
      </c>
      <c r="E33" s="152">
        <f>'Journée 2'!X17</f>
        <v>25</v>
      </c>
      <c r="F33" s="152">
        <f>'Journée 2'!L22</f>
        <v>25</v>
      </c>
      <c r="H33" s="153">
        <f>IF(ISBLANK('Journée 2'!$J$25),0,COUNTIF(B33:F34,"&gt;15"))</f>
        <v>4</v>
      </c>
      <c r="I33" s="154">
        <f>IF(ISBLANK('Journée 2'!$J$25),0,COUNTIF(C33:G34,"=15"))</f>
        <v>1</v>
      </c>
      <c r="J33" s="155">
        <f>IF(ISBLANK('Journée 2'!$J$25),0,COUNTIF(B33:F34,"&gt;=0")-COUNTIF(B33:F34,"&gt;14"))</f>
        <v>0</v>
      </c>
    </row>
    <row r="34" spans="1:10" ht="15.75" customHeight="1" thickTop="1" thickBot="1">
      <c r="A34" s="170"/>
      <c r="B34" s="152"/>
      <c r="C34" s="152"/>
      <c r="D34" s="152"/>
      <c r="E34" s="152"/>
      <c r="F34" s="152"/>
      <c r="H34" s="153"/>
      <c r="I34" s="154"/>
      <c r="J34" s="155"/>
    </row>
    <row r="35" spans="1:10" ht="16.5" thickTop="1" thickBot="1"/>
    <row r="36" spans="1:10" ht="15" customHeight="1" thickTop="1" thickBot="1">
      <c r="A36" s="144" t="s">
        <v>18</v>
      </c>
      <c r="B36" s="181" t="s">
        <v>49</v>
      </c>
      <c r="C36" s="182"/>
      <c r="D36" s="182"/>
      <c r="E36" s="182"/>
      <c r="F36" s="183"/>
      <c r="H36" s="187" t="s">
        <v>46</v>
      </c>
      <c r="I36" s="187"/>
      <c r="J36" s="187"/>
    </row>
    <row r="37" spans="1:10" ht="15.75" customHeight="1" thickTop="1" thickBot="1">
      <c r="A37" s="144"/>
      <c r="B37" s="184"/>
      <c r="C37" s="185"/>
      <c r="D37" s="185"/>
      <c r="E37" s="185"/>
      <c r="F37" s="186"/>
      <c r="H37" s="187"/>
      <c r="I37" s="187"/>
      <c r="J37" s="187"/>
    </row>
    <row r="38" spans="1:10" ht="15.75" customHeight="1" thickTop="1" thickBot="1">
      <c r="A38" s="188">
        <f>SUM(B40:F41)</f>
        <v>90</v>
      </c>
      <c r="B38" s="147" t="s">
        <v>23</v>
      </c>
      <c r="C38" s="147" t="s">
        <v>21</v>
      </c>
      <c r="D38" s="147" t="s">
        <v>22</v>
      </c>
      <c r="E38" s="190" t="s">
        <v>70</v>
      </c>
      <c r="F38" s="190" t="s">
        <v>20</v>
      </c>
      <c r="H38" s="148" t="s">
        <v>24</v>
      </c>
      <c r="I38" s="149" t="s">
        <v>25</v>
      </c>
      <c r="J38" s="150" t="s">
        <v>26</v>
      </c>
    </row>
    <row r="39" spans="1:10" ht="15.75" customHeight="1" thickTop="1" thickBot="1">
      <c r="A39" s="188"/>
      <c r="B39" s="147"/>
      <c r="C39" s="147"/>
      <c r="D39" s="147"/>
      <c r="E39" s="191"/>
      <c r="F39" s="191"/>
      <c r="H39" s="148"/>
      <c r="I39" s="149"/>
      <c r="J39" s="150"/>
    </row>
    <row r="40" spans="1:10" ht="15" customHeight="1" thickTop="1" thickBot="1">
      <c r="A40" s="188"/>
      <c r="B40" s="189">
        <f>'Journée 2'!L5</f>
        <v>20</v>
      </c>
      <c r="C40" s="189">
        <f>'Journée 2'!X8</f>
        <v>20</v>
      </c>
      <c r="D40" s="189">
        <f>'Journée 2'!L14</f>
        <v>20</v>
      </c>
      <c r="E40" s="189">
        <f>'Journée 2'!X16</f>
        <v>5</v>
      </c>
      <c r="F40" s="189">
        <f>'Journée 2'!L25</f>
        <v>25</v>
      </c>
      <c r="H40" s="153">
        <f>IF(ISBLANK('Journée 2'!$J$25),0,COUNTIF(B40:F41,"&gt;15"))</f>
        <v>4</v>
      </c>
      <c r="I40" s="154">
        <f>IF(ISBLANK('Journée 2'!$J$25),0,COUNTIF(C40:G41,"=15"))</f>
        <v>0</v>
      </c>
      <c r="J40" s="155">
        <f>IF(ISBLANK('Journée 2'!$J$25),0,COUNTIF(B40:F41,"&gt;=0")-COUNTIF(B40:F41,"&gt;14"))</f>
        <v>1</v>
      </c>
    </row>
    <row r="41" spans="1:10" ht="15.75" customHeight="1" thickTop="1" thickBot="1">
      <c r="A41" s="188"/>
      <c r="B41" s="189"/>
      <c r="C41" s="189"/>
      <c r="D41" s="189"/>
      <c r="E41" s="189"/>
      <c r="F41" s="189"/>
      <c r="H41" s="153"/>
      <c r="I41" s="154"/>
      <c r="J41" s="155"/>
    </row>
    <row r="42" spans="1:10" ht="16.5" thickTop="1" thickBot="1"/>
    <row r="43" spans="1:10" ht="30" customHeight="1" thickTop="1" thickBot="1">
      <c r="A43" s="171" t="s">
        <v>18</v>
      </c>
      <c r="B43" s="171"/>
      <c r="C43" s="171"/>
      <c r="D43" s="171"/>
      <c r="E43" s="171"/>
      <c r="F43" s="171"/>
      <c r="H43" s="192" t="str">
        <f ca="1">INDIRECT(ADDRESS(44,MATCH(MAX(45:45),45:45,0),4))</f>
        <v>ROMAGNAT</v>
      </c>
      <c r="I43" s="192"/>
      <c r="J43" s="192"/>
    </row>
    <row r="44" spans="1:10" ht="30" customHeight="1" thickTop="1" thickBot="1">
      <c r="A44" s="96" t="s">
        <v>23</v>
      </c>
      <c r="B44" s="92" t="s">
        <v>20</v>
      </c>
      <c r="C44" s="94" t="s">
        <v>22</v>
      </c>
      <c r="D44" s="95" t="s">
        <v>21</v>
      </c>
      <c r="E44" s="95" t="s">
        <v>70</v>
      </c>
      <c r="F44" s="97" t="s">
        <v>48</v>
      </c>
      <c r="H44" s="192"/>
      <c r="I44" s="192"/>
      <c r="J44" s="192"/>
    </row>
    <row r="45" spans="1:10" ht="36.75" customHeight="1" thickTop="1" thickBot="1">
      <c r="A45" s="117">
        <f>A3</f>
        <v>75</v>
      </c>
      <c r="B45" s="118">
        <f>A10</f>
        <v>45</v>
      </c>
      <c r="C45" s="119">
        <f>A17</f>
        <v>65</v>
      </c>
      <c r="D45" s="120">
        <f>A24</f>
        <v>55</v>
      </c>
      <c r="E45" s="121">
        <f>A31</f>
        <v>120</v>
      </c>
      <c r="F45" s="122">
        <f>A38</f>
        <v>90</v>
      </c>
      <c r="H45" s="192"/>
      <c r="I45" s="192"/>
      <c r="J45" s="192"/>
    </row>
    <row r="46" spans="1:10" ht="15.75" thickTop="1"/>
  </sheetData>
  <sheetProtection password="C89E" sheet="1" objects="1" scenarios="1"/>
  <mergeCells count="122">
    <mergeCell ref="A43:F43"/>
    <mergeCell ref="H43:J45"/>
    <mergeCell ref="I38:I39"/>
    <mergeCell ref="J38:J39"/>
    <mergeCell ref="B40:B41"/>
    <mergeCell ref="C40:C41"/>
    <mergeCell ref="D40:D41"/>
    <mergeCell ref="E40:E41"/>
    <mergeCell ref="F40:F41"/>
    <mergeCell ref="H40:H41"/>
    <mergeCell ref="I40:I41"/>
    <mergeCell ref="J40:J41"/>
    <mergeCell ref="A36:A37"/>
    <mergeCell ref="B36:F37"/>
    <mergeCell ref="H36:J37"/>
    <mergeCell ref="A38:A41"/>
    <mergeCell ref="B38:B39"/>
    <mergeCell ref="C38:C39"/>
    <mergeCell ref="D38:D39"/>
    <mergeCell ref="E38:E39"/>
    <mergeCell ref="F38:F39"/>
    <mergeCell ref="H38:H39"/>
    <mergeCell ref="A29:A30"/>
    <mergeCell ref="B29:F30"/>
    <mergeCell ref="H29:J30"/>
    <mergeCell ref="A31:A34"/>
    <mergeCell ref="B31:B32"/>
    <mergeCell ref="C31:C32"/>
    <mergeCell ref="D31:D32"/>
    <mergeCell ref="E31:E32"/>
    <mergeCell ref="F31:F32"/>
    <mergeCell ref="H31:H32"/>
    <mergeCell ref="I31:I32"/>
    <mergeCell ref="J31:J32"/>
    <mergeCell ref="B33:B34"/>
    <mergeCell ref="C33:C34"/>
    <mergeCell ref="D33:D34"/>
    <mergeCell ref="E33:E34"/>
    <mergeCell ref="F33:F34"/>
    <mergeCell ref="H33:H34"/>
    <mergeCell ref="I33:I34"/>
    <mergeCell ref="J33:J34"/>
    <mergeCell ref="A22:A23"/>
    <mergeCell ref="B22:F23"/>
    <mergeCell ref="H22:J23"/>
    <mergeCell ref="A24:A27"/>
    <mergeCell ref="B24:B25"/>
    <mergeCell ref="C24:C25"/>
    <mergeCell ref="D24:D25"/>
    <mergeCell ref="E24:E25"/>
    <mergeCell ref="F24:F25"/>
    <mergeCell ref="H24:H25"/>
    <mergeCell ref="I24:I25"/>
    <mergeCell ref="J24:J25"/>
    <mergeCell ref="B26:B27"/>
    <mergeCell ref="C26:C27"/>
    <mergeCell ref="D26:D27"/>
    <mergeCell ref="E26:E27"/>
    <mergeCell ref="F26:F27"/>
    <mergeCell ref="H26:H27"/>
    <mergeCell ref="I26:I27"/>
    <mergeCell ref="J26:J27"/>
    <mergeCell ref="A15:A16"/>
    <mergeCell ref="B15:F16"/>
    <mergeCell ref="H15:J16"/>
    <mergeCell ref="A17:A20"/>
    <mergeCell ref="B17:B18"/>
    <mergeCell ref="C17:C18"/>
    <mergeCell ref="D17:D18"/>
    <mergeCell ref="E17:E18"/>
    <mergeCell ref="F17:F18"/>
    <mergeCell ref="H17:H18"/>
    <mergeCell ref="I17:I18"/>
    <mergeCell ref="J17:J18"/>
    <mergeCell ref="B19:B20"/>
    <mergeCell ref="C19:C20"/>
    <mergeCell ref="D19:D20"/>
    <mergeCell ref="E19:E20"/>
    <mergeCell ref="F19:F20"/>
    <mergeCell ref="H19:H20"/>
    <mergeCell ref="I19:I20"/>
    <mergeCell ref="J19:J20"/>
    <mergeCell ref="A8:A9"/>
    <mergeCell ref="B8:F9"/>
    <mergeCell ref="H8:J9"/>
    <mergeCell ref="A10:A13"/>
    <mergeCell ref="B10:B11"/>
    <mergeCell ref="C10:C11"/>
    <mergeCell ref="D10:D11"/>
    <mergeCell ref="E10:E11"/>
    <mergeCell ref="F10:F11"/>
    <mergeCell ref="H10:H11"/>
    <mergeCell ref="I10:I11"/>
    <mergeCell ref="J10:J11"/>
    <mergeCell ref="B12:B13"/>
    <mergeCell ref="C12:C13"/>
    <mergeCell ref="D12:D13"/>
    <mergeCell ref="E12:E13"/>
    <mergeCell ref="F12:F13"/>
    <mergeCell ref="H12:H13"/>
    <mergeCell ref="I12:I13"/>
    <mergeCell ref="J12:J13"/>
    <mergeCell ref="A1:A2"/>
    <mergeCell ref="B1:F2"/>
    <mergeCell ref="H1:J2"/>
    <mergeCell ref="A3:A6"/>
    <mergeCell ref="B3:B4"/>
    <mergeCell ref="C3:C4"/>
    <mergeCell ref="D3:D4"/>
    <mergeCell ref="E3:E4"/>
    <mergeCell ref="F3:F4"/>
    <mergeCell ref="H3:H4"/>
    <mergeCell ref="I3:I4"/>
    <mergeCell ref="J3:J4"/>
    <mergeCell ref="B5:B6"/>
    <mergeCell ref="C5:C6"/>
    <mergeCell ref="D5:D6"/>
    <mergeCell ref="E5:E6"/>
    <mergeCell ref="F5:F6"/>
    <mergeCell ref="H5:H6"/>
    <mergeCell ref="I5:I6"/>
    <mergeCell ref="J5:J6"/>
  </mergeCells>
  <conditionalFormatting sqref="C5:F5">
    <cfRule type="cellIs" dxfId="117" priority="19" operator="equal">
      <formula>15</formula>
    </cfRule>
    <cfRule type="cellIs" dxfId="116" priority="20" operator="lessThan">
      <formula>15</formula>
    </cfRule>
    <cfRule type="cellIs" dxfId="115" priority="21" operator="greaterThan">
      <formula>15</formula>
    </cfRule>
  </conditionalFormatting>
  <conditionalFormatting sqref="B12:F12">
    <cfRule type="cellIs" dxfId="114" priority="16" operator="equal">
      <formula>15</formula>
    </cfRule>
    <cfRule type="cellIs" dxfId="113" priority="17" operator="lessThan">
      <formula>15</formula>
    </cfRule>
    <cfRule type="cellIs" dxfId="112" priority="18" operator="greaterThan">
      <formula>15</formula>
    </cfRule>
  </conditionalFormatting>
  <conditionalFormatting sqref="B40:F40">
    <cfRule type="cellIs" dxfId="111" priority="4" operator="equal">
      <formula>15</formula>
    </cfRule>
    <cfRule type="cellIs" dxfId="110" priority="5" operator="lessThan">
      <formula>15</formula>
    </cfRule>
    <cfRule type="cellIs" dxfId="109" priority="6" operator="greaterThan">
      <formula>15</formula>
    </cfRule>
  </conditionalFormatting>
  <conditionalFormatting sqref="B19:F19">
    <cfRule type="cellIs" dxfId="108" priority="13" operator="equal">
      <formula>15</formula>
    </cfRule>
    <cfRule type="cellIs" dxfId="107" priority="14" operator="lessThan">
      <formula>15</formula>
    </cfRule>
    <cfRule type="cellIs" dxfId="106" priority="15" operator="greaterThan">
      <formula>15</formula>
    </cfRule>
  </conditionalFormatting>
  <conditionalFormatting sqref="B26:F26">
    <cfRule type="cellIs" dxfId="105" priority="10" operator="equal">
      <formula>15</formula>
    </cfRule>
    <cfRule type="cellIs" dxfId="104" priority="11" operator="lessThan">
      <formula>15</formula>
    </cfRule>
    <cfRule type="cellIs" dxfId="103" priority="12" operator="greaterThan">
      <formula>15</formula>
    </cfRule>
  </conditionalFormatting>
  <conditionalFormatting sqref="B33:F33">
    <cfRule type="cellIs" dxfId="102" priority="7" operator="equal">
      <formula>15</formula>
    </cfRule>
    <cfRule type="cellIs" dxfId="101" priority="8" operator="lessThan">
      <formula>15</formula>
    </cfRule>
    <cfRule type="cellIs" dxfId="100" priority="9" operator="greaterThan">
      <formula>15</formula>
    </cfRule>
  </conditionalFormatting>
  <conditionalFormatting sqref="B5">
    <cfRule type="cellIs" dxfId="99" priority="1" operator="equal">
      <formula>15</formula>
    </cfRule>
    <cfRule type="cellIs" dxfId="98" priority="2" operator="lessThan">
      <formula>15</formula>
    </cfRule>
    <cfRule type="cellIs" dxfId="97" priority="3" operator="greaterThan">
      <formula>15</formula>
    </cfRule>
  </conditionalFormatting>
  <printOptions horizontalCentered="1" verticalCentered="1"/>
  <pageMargins left="0" right="0" top="0" bottom="0" header="0" footer="0"/>
  <pageSetup paperSize="9" scale="7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7">
    <tabColor rgb="FFFFFF00"/>
  </sheetPr>
  <dimension ref="A1:AE26"/>
  <sheetViews>
    <sheetView topLeftCell="A4" zoomScale="70" zoomScaleNormal="70" workbookViewId="0"/>
  </sheetViews>
  <sheetFormatPr baseColWidth="10" defaultColWidth="11.42578125" defaultRowHeight="14.25"/>
  <cols>
    <col min="1" max="1" width="1.7109375" style="6" customWidth="1"/>
    <col min="2" max="2" width="12.7109375" style="6" customWidth="1"/>
    <col min="3" max="3" width="1.7109375" style="6" customWidth="1"/>
    <col min="4" max="10" width="12.7109375" style="6" customWidth="1"/>
    <col min="11" max="11" width="3.7109375" style="6" customWidth="1"/>
    <col min="12" max="12" width="12.7109375" style="6" customWidth="1"/>
    <col min="13" max="13" width="5.7109375" style="6" customWidth="1"/>
    <col min="14" max="14" width="12.7109375" style="6" customWidth="1"/>
    <col min="15" max="15" width="1.7109375" style="6" customWidth="1"/>
    <col min="16" max="22" width="12.7109375" style="6" customWidth="1"/>
    <col min="23" max="23" width="3.7109375" style="6" customWidth="1"/>
    <col min="24" max="24" width="12.7109375" style="6" customWidth="1"/>
    <col min="25" max="26" width="11.42578125" style="6"/>
    <col min="27" max="27" width="13.7109375" style="6" bestFit="1" customWidth="1"/>
    <col min="28" max="16384" width="11.42578125" style="6"/>
  </cols>
  <sheetData>
    <row r="1" spans="1:31" s="2" customFormat="1" ht="30" customHeight="1" thickTop="1" thickBot="1">
      <c r="A1" s="6"/>
      <c r="B1" s="136" t="s">
        <v>88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  <c r="Y1" s="6"/>
      <c r="Z1" s="6"/>
      <c r="AA1" s="107">
        <v>31122025</v>
      </c>
      <c r="AB1" s="6"/>
      <c r="AC1" s="6"/>
      <c r="AD1" s="6"/>
      <c r="AE1" s="6"/>
    </row>
    <row r="2" spans="1:31" s="2" customFormat="1" ht="9.9499999999999993" customHeight="1" thickTop="1" thickBot="1">
      <c r="A2" s="6"/>
      <c r="B2" s="9"/>
      <c r="C2" s="9"/>
      <c r="D2" s="10"/>
      <c r="E2" s="10"/>
      <c r="F2" s="10"/>
      <c r="G2" s="10"/>
      <c r="H2" s="10"/>
      <c r="I2" s="10"/>
      <c r="J2" s="10"/>
      <c r="K2" s="9"/>
      <c r="L2" s="10"/>
      <c r="M2" s="9"/>
      <c r="N2" s="9"/>
      <c r="O2" s="9"/>
      <c r="P2" s="10"/>
      <c r="Q2" s="10"/>
      <c r="R2" s="10"/>
      <c r="S2" s="10"/>
      <c r="T2" s="10"/>
      <c r="U2" s="10"/>
      <c r="V2" s="10"/>
      <c r="W2" s="9"/>
      <c r="X2" s="10"/>
      <c r="Y2" s="6"/>
      <c r="Z2" s="6"/>
      <c r="AA2" s="6"/>
      <c r="AB2" s="6"/>
      <c r="AC2" s="6"/>
      <c r="AD2" s="6"/>
      <c r="AE2" s="6"/>
    </row>
    <row r="3" spans="1:31" ht="24.95" customHeight="1" thickTop="1" thickBot="1">
      <c r="B3" s="141" t="s">
        <v>7</v>
      </c>
      <c r="D3" s="7" t="s">
        <v>13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L3" s="7" t="s">
        <v>6</v>
      </c>
      <c r="N3" s="141" t="s">
        <v>8</v>
      </c>
      <c r="P3" s="7" t="s">
        <v>13</v>
      </c>
      <c r="Q3" s="8" t="s">
        <v>0</v>
      </c>
      <c r="R3" s="8" t="s">
        <v>1</v>
      </c>
      <c r="S3" s="8" t="s">
        <v>2</v>
      </c>
      <c r="T3" s="8" t="s">
        <v>3</v>
      </c>
      <c r="U3" s="8" t="s">
        <v>4</v>
      </c>
      <c r="V3" s="8" t="s">
        <v>5</v>
      </c>
      <c r="X3" s="7" t="s">
        <v>6</v>
      </c>
    </row>
    <row r="4" spans="1:31" ht="30" customHeight="1" thickTop="1" thickBot="1">
      <c r="B4" s="142"/>
      <c r="C4" s="3"/>
      <c r="D4" s="99" t="s">
        <v>11</v>
      </c>
      <c r="E4" s="103">
        <v>8</v>
      </c>
      <c r="F4" s="103">
        <v>13</v>
      </c>
      <c r="G4" s="103">
        <v>9</v>
      </c>
      <c r="H4" s="103">
        <v>2</v>
      </c>
      <c r="I4" s="103">
        <v>13</v>
      </c>
      <c r="J4" s="103">
        <v>7</v>
      </c>
      <c r="K4" s="5"/>
      <c r="L4" s="108">
        <f>COUNTIFS($E4:$J4,"13")*5</f>
        <v>10</v>
      </c>
      <c r="N4" s="142"/>
      <c r="O4" s="3"/>
      <c r="P4" s="99" t="s">
        <v>9</v>
      </c>
      <c r="Q4" s="103">
        <v>11</v>
      </c>
      <c r="R4" s="103">
        <v>12</v>
      </c>
      <c r="S4" s="103">
        <v>13</v>
      </c>
      <c r="T4" s="103">
        <v>13</v>
      </c>
      <c r="U4" s="103">
        <v>13</v>
      </c>
      <c r="V4" s="103">
        <v>6</v>
      </c>
      <c r="W4" s="5"/>
      <c r="X4" s="108">
        <f>COUNTIFS($Q4:$V4,"13")*5</f>
        <v>15</v>
      </c>
    </row>
    <row r="5" spans="1:31" ht="30" customHeight="1" thickTop="1" thickBot="1">
      <c r="B5" s="142"/>
      <c r="C5" s="3"/>
      <c r="D5" s="99" t="s">
        <v>9</v>
      </c>
      <c r="E5" s="103">
        <v>13</v>
      </c>
      <c r="F5" s="103">
        <v>5</v>
      </c>
      <c r="G5" s="103">
        <v>13</v>
      </c>
      <c r="H5" s="103">
        <v>13</v>
      </c>
      <c r="I5" s="103">
        <v>12</v>
      </c>
      <c r="J5" s="103">
        <v>13</v>
      </c>
      <c r="K5" s="5"/>
      <c r="L5" s="108">
        <f t="shared" ref="L5:L9" si="0">COUNTIFS($E5:$J5,"13")*5</f>
        <v>20</v>
      </c>
      <c r="N5" s="142"/>
      <c r="O5" s="3"/>
      <c r="P5" s="99" t="s">
        <v>47</v>
      </c>
      <c r="Q5" s="103">
        <v>13</v>
      </c>
      <c r="R5" s="103">
        <v>13</v>
      </c>
      <c r="S5" s="103">
        <v>10</v>
      </c>
      <c r="T5" s="103">
        <v>10</v>
      </c>
      <c r="U5" s="103">
        <v>4</v>
      </c>
      <c r="V5" s="103">
        <v>13</v>
      </c>
      <c r="W5" s="5"/>
      <c r="X5" s="108">
        <f t="shared" ref="X5:X9" si="1">COUNTIFS($Q5:$V5,"13")*5</f>
        <v>15</v>
      </c>
    </row>
    <row r="6" spans="1:31" ht="30" customHeight="1" thickTop="1" thickBot="1">
      <c r="B6" s="142"/>
      <c r="C6" s="3"/>
      <c r="D6" s="102" t="s">
        <v>69</v>
      </c>
      <c r="E6" s="100">
        <v>13</v>
      </c>
      <c r="F6" s="100">
        <v>10</v>
      </c>
      <c r="G6" s="100">
        <v>10</v>
      </c>
      <c r="H6" s="100">
        <v>13</v>
      </c>
      <c r="I6" s="100">
        <v>10</v>
      </c>
      <c r="J6" s="100">
        <v>13</v>
      </c>
      <c r="K6" s="5"/>
      <c r="L6" s="109">
        <f t="shared" si="0"/>
        <v>15</v>
      </c>
      <c r="N6" s="142"/>
      <c r="O6" s="3"/>
      <c r="P6" s="102" t="s">
        <v>10</v>
      </c>
      <c r="Q6" s="100">
        <v>13</v>
      </c>
      <c r="R6" s="100">
        <v>9</v>
      </c>
      <c r="S6" s="100">
        <v>13</v>
      </c>
      <c r="T6" s="100">
        <v>11</v>
      </c>
      <c r="U6" s="100">
        <v>13</v>
      </c>
      <c r="V6" s="100">
        <v>6</v>
      </c>
      <c r="W6" s="5"/>
      <c r="X6" s="109">
        <f t="shared" si="1"/>
        <v>15</v>
      </c>
    </row>
    <row r="7" spans="1:31" ht="30" customHeight="1" thickTop="1" thickBot="1">
      <c r="B7" s="142"/>
      <c r="C7" s="3"/>
      <c r="D7" s="102" t="s">
        <v>10</v>
      </c>
      <c r="E7" s="100">
        <v>11</v>
      </c>
      <c r="F7" s="100">
        <v>13</v>
      </c>
      <c r="G7" s="100">
        <v>13</v>
      </c>
      <c r="H7" s="100">
        <v>9</v>
      </c>
      <c r="I7" s="100">
        <v>13</v>
      </c>
      <c r="J7" s="100">
        <v>8</v>
      </c>
      <c r="K7" s="5"/>
      <c r="L7" s="109">
        <f t="shared" si="0"/>
        <v>15</v>
      </c>
      <c r="N7" s="142"/>
      <c r="O7" s="3"/>
      <c r="P7" s="102" t="s">
        <v>12</v>
      </c>
      <c r="Q7" s="100">
        <v>11</v>
      </c>
      <c r="R7" s="100">
        <v>13</v>
      </c>
      <c r="S7" s="100">
        <v>8</v>
      </c>
      <c r="T7" s="100">
        <v>13</v>
      </c>
      <c r="U7" s="100">
        <v>7</v>
      </c>
      <c r="V7" s="100">
        <v>13</v>
      </c>
      <c r="W7" s="5"/>
      <c r="X7" s="109">
        <f t="shared" si="1"/>
        <v>15</v>
      </c>
    </row>
    <row r="8" spans="1:31" ht="30" customHeight="1" thickTop="1" thickBot="1">
      <c r="B8" s="142"/>
      <c r="C8" s="3"/>
      <c r="D8" s="101" t="s">
        <v>12</v>
      </c>
      <c r="E8" s="104">
        <v>13</v>
      </c>
      <c r="F8" s="104">
        <v>8</v>
      </c>
      <c r="G8" s="104">
        <v>13</v>
      </c>
      <c r="H8" s="104">
        <v>12</v>
      </c>
      <c r="I8" s="104">
        <v>10</v>
      </c>
      <c r="J8" s="104">
        <v>13</v>
      </c>
      <c r="K8" s="5"/>
      <c r="L8" s="110">
        <f t="shared" si="0"/>
        <v>15</v>
      </c>
      <c r="N8" s="142"/>
      <c r="O8" s="3"/>
      <c r="P8" s="101" t="s">
        <v>11</v>
      </c>
      <c r="Q8" s="104">
        <v>13</v>
      </c>
      <c r="R8" s="104">
        <v>2</v>
      </c>
      <c r="S8" s="104">
        <v>13</v>
      </c>
      <c r="T8" s="104">
        <v>1</v>
      </c>
      <c r="U8" s="104">
        <v>11</v>
      </c>
      <c r="V8" s="104">
        <v>11</v>
      </c>
      <c r="W8" s="5"/>
      <c r="X8" s="110">
        <f t="shared" si="1"/>
        <v>10</v>
      </c>
    </row>
    <row r="9" spans="1:31" ht="30" customHeight="1" thickTop="1" thickBot="1">
      <c r="B9" s="143"/>
      <c r="C9" s="3"/>
      <c r="D9" s="101" t="s">
        <v>47</v>
      </c>
      <c r="E9" s="104">
        <v>0</v>
      </c>
      <c r="F9" s="104">
        <v>13</v>
      </c>
      <c r="G9" s="104">
        <v>10</v>
      </c>
      <c r="H9" s="104">
        <v>13</v>
      </c>
      <c r="I9" s="104">
        <v>13</v>
      </c>
      <c r="J9" s="104">
        <v>1</v>
      </c>
      <c r="K9" s="5"/>
      <c r="L9" s="110">
        <f t="shared" si="0"/>
        <v>15</v>
      </c>
      <c r="N9" s="143"/>
      <c r="O9" s="3"/>
      <c r="P9" s="101" t="s">
        <v>69</v>
      </c>
      <c r="Q9" s="104">
        <v>6</v>
      </c>
      <c r="R9" s="104">
        <v>13</v>
      </c>
      <c r="S9" s="104">
        <v>12</v>
      </c>
      <c r="T9" s="104">
        <v>13</v>
      </c>
      <c r="U9" s="104">
        <v>13</v>
      </c>
      <c r="V9" s="104">
        <v>13</v>
      </c>
      <c r="W9" s="5"/>
      <c r="X9" s="110">
        <f t="shared" si="1"/>
        <v>20</v>
      </c>
    </row>
    <row r="10" spans="1:31" ht="15" customHeight="1" thickTop="1" thickBot="1"/>
    <row r="11" spans="1:31" ht="24.95" customHeight="1" thickTop="1" thickBot="1">
      <c r="B11" s="141" t="s">
        <v>14</v>
      </c>
      <c r="D11" s="4" t="s">
        <v>13</v>
      </c>
      <c r="E11" s="1" t="s">
        <v>0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5</v>
      </c>
      <c r="L11" s="4" t="s">
        <v>6</v>
      </c>
      <c r="N11" s="141" t="s">
        <v>15</v>
      </c>
      <c r="P11" s="4" t="s">
        <v>13</v>
      </c>
      <c r="Q11" s="1" t="s">
        <v>0</v>
      </c>
      <c r="R11" s="1" t="s">
        <v>1</v>
      </c>
      <c r="S11" s="1" t="s">
        <v>2</v>
      </c>
      <c r="T11" s="1" t="s">
        <v>3</v>
      </c>
      <c r="U11" s="1" t="s">
        <v>4</v>
      </c>
      <c r="V11" s="1" t="s">
        <v>5</v>
      </c>
      <c r="X11" s="4" t="s">
        <v>6</v>
      </c>
    </row>
    <row r="12" spans="1:31" ht="30" customHeight="1" thickTop="1" thickBot="1">
      <c r="B12" s="142"/>
      <c r="C12" s="3"/>
      <c r="D12" s="99" t="s">
        <v>10</v>
      </c>
      <c r="E12" s="103">
        <v>13</v>
      </c>
      <c r="F12" s="103">
        <v>13</v>
      </c>
      <c r="G12" s="103">
        <v>2</v>
      </c>
      <c r="H12" s="103">
        <v>12</v>
      </c>
      <c r="I12" s="103">
        <v>13</v>
      </c>
      <c r="J12" s="103">
        <v>12</v>
      </c>
      <c r="K12" s="5"/>
      <c r="L12" s="108">
        <f t="shared" ref="L12:L17" si="2">COUNTIFS($E12:$J12,"13")*5</f>
        <v>15</v>
      </c>
      <c r="N12" s="142"/>
      <c r="O12" s="3"/>
      <c r="P12" s="99" t="s">
        <v>69</v>
      </c>
      <c r="Q12" s="103">
        <v>13</v>
      </c>
      <c r="R12" s="103">
        <v>13</v>
      </c>
      <c r="S12" s="103">
        <v>10</v>
      </c>
      <c r="T12" s="103">
        <v>2</v>
      </c>
      <c r="U12" s="103">
        <v>13</v>
      </c>
      <c r="V12" s="103">
        <v>10</v>
      </c>
      <c r="W12" s="5"/>
      <c r="X12" s="108">
        <f t="shared" ref="X12:X17" si="3">COUNTIFS($Q12:$V12,"13")*5</f>
        <v>15</v>
      </c>
    </row>
    <row r="13" spans="1:31" ht="30" customHeight="1" thickTop="1" thickBot="1">
      <c r="B13" s="142"/>
      <c r="C13" s="3"/>
      <c r="D13" s="99" t="s">
        <v>9</v>
      </c>
      <c r="E13" s="103">
        <v>0</v>
      </c>
      <c r="F13" s="103">
        <v>1</v>
      </c>
      <c r="G13" s="103">
        <v>13</v>
      </c>
      <c r="H13" s="103">
        <v>13</v>
      </c>
      <c r="I13" s="103">
        <v>0</v>
      </c>
      <c r="J13" s="103">
        <v>13</v>
      </c>
      <c r="K13" s="5"/>
      <c r="L13" s="108">
        <f t="shared" si="2"/>
        <v>15</v>
      </c>
      <c r="N13" s="142"/>
      <c r="O13" s="3"/>
      <c r="P13" s="99" t="s">
        <v>9</v>
      </c>
      <c r="Q13" s="103">
        <v>0</v>
      </c>
      <c r="R13" s="103">
        <v>12</v>
      </c>
      <c r="S13" s="103">
        <v>13</v>
      </c>
      <c r="T13" s="103">
        <v>13</v>
      </c>
      <c r="U13" s="103">
        <v>3</v>
      </c>
      <c r="V13" s="103">
        <v>13</v>
      </c>
      <c r="W13" s="5"/>
      <c r="X13" s="108">
        <f t="shared" si="3"/>
        <v>15</v>
      </c>
    </row>
    <row r="14" spans="1:31" ht="30" customHeight="1" thickTop="1" thickBot="1">
      <c r="B14" s="142"/>
      <c r="C14" s="3"/>
      <c r="D14" s="102" t="s">
        <v>12</v>
      </c>
      <c r="E14" s="100">
        <v>7</v>
      </c>
      <c r="F14" s="100">
        <v>0</v>
      </c>
      <c r="G14" s="100">
        <v>1</v>
      </c>
      <c r="H14" s="100">
        <v>11</v>
      </c>
      <c r="I14" s="100">
        <v>13</v>
      </c>
      <c r="J14" s="100">
        <v>0</v>
      </c>
      <c r="K14" s="5"/>
      <c r="L14" s="109">
        <f t="shared" si="2"/>
        <v>5</v>
      </c>
      <c r="N14" s="142"/>
      <c r="O14" s="3"/>
      <c r="P14" s="102" t="s">
        <v>47</v>
      </c>
      <c r="Q14" s="100">
        <v>13</v>
      </c>
      <c r="R14" s="100">
        <v>7</v>
      </c>
      <c r="S14" s="100">
        <v>13</v>
      </c>
      <c r="T14" s="100">
        <v>13</v>
      </c>
      <c r="U14" s="100">
        <v>11</v>
      </c>
      <c r="V14" s="100">
        <v>7</v>
      </c>
      <c r="W14" s="5"/>
      <c r="X14" s="109">
        <f t="shared" si="3"/>
        <v>15</v>
      </c>
    </row>
    <row r="15" spans="1:31" ht="30" customHeight="1" thickTop="1" thickBot="1">
      <c r="B15" s="142"/>
      <c r="C15" s="3"/>
      <c r="D15" s="102" t="s">
        <v>69</v>
      </c>
      <c r="E15" s="100">
        <v>13</v>
      </c>
      <c r="F15" s="100">
        <v>13</v>
      </c>
      <c r="G15" s="100">
        <v>13</v>
      </c>
      <c r="H15" s="100">
        <v>13</v>
      </c>
      <c r="I15" s="100">
        <v>11</v>
      </c>
      <c r="J15" s="100">
        <v>13</v>
      </c>
      <c r="K15" s="5"/>
      <c r="L15" s="109">
        <f t="shared" si="2"/>
        <v>25</v>
      </c>
      <c r="N15" s="142"/>
      <c r="O15" s="3"/>
      <c r="P15" s="102" t="s">
        <v>10</v>
      </c>
      <c r="Q15" s="100">
        <v>6</v>
      </c>
      <c r="R15" s="100">
        <v>13</v>
      </c>
      <c r="S15" s="100">
        <v>4</v>
      </c>
      <c r="T15" s="100">
        <v>7</v>
      </c>
      <c r="U15" s="100">
        <v>13</v>
      </c>
      <c r="V15" s="100">
        <v>13</v>
      </c>
      <c r="W15" s="5"/>
      <c r="X15" s="109">
        <f t="shared" si="3"/>
        <v>15</v>
      </c>
    </row>
    <row r="16" spans="1:31" ht="30" customHeight="1" thickTop="1" thickBot="1">
      <c r="B16" s="142"/>
      <c r="C16" s="3"/>
      <c r="D16" s="101" t="s">
        <v>47</v>
      </c>
      <c r="E16" s="104">
        <v>12</v>
      </c>
      <c r="F16" s="104">
        <v>9</v>
      </c>
      <c r="G16" s="104">
        <v>13</v>
      </c>
      <c r="H16" s="104">
        <v>12</v>
      </c>
      <c r="I16" s="104">
        <v>13</v>
      </c>
      <c r="J16" s="104">
        <v>12</v>
      </c>
      <c r="K16" s="5"/>
      <c r="L16" s="110">
        <f t="shared" si="2"/>
        <v>10</v>
      </c>
      <c r="N16" s="142"/>
      <c r="O16" s="3"/>
      <c r="P16" s="101" t="s">
        <v>11</v>
      </c>
      <c r="Q16" s="104">
        <v>7</v>
      </c>
      <c r="R16" s="104">
        <v>13</v>
      </c>
      <c r="S16" s="104">
        <v>3</v>
      </c>
      <c r="T16" s="104">
        <v>10</v>
      </c>
      <c r="U16" s="104">
        <v>13</v>
      </c>
      <c r="V16" s="104">
        <v>13</v>
      </c>
      <c r="W16" s="5"/>
      <c r="X16" s="110">
        <f t="shared" si="3"/>
        <v>15</v>
      </c>
    </row>
    <row r="17" spans="1:31" ht="30" customHeight="1" thickTop="1" thickBot="1">
      <c r="B17" s="143"/>
      <c r="C17" s="3"/>
      <c r="D17" s="101" t="s">
        <v>11</v>
      </c>
      <c r="E17" s="104">
        <v>13</v>
      </c>
      <c r="F17" s="104">
        <v>13</v>
      </c>
      <c r="G17" s="104">
        <v>3</v>
      </c>
      <c r="H17" s="104">
        <v>13</v>
      </c>
      <c r="I17" s="104">
        <v>1</v>
      </c>
      <c r="J17" s="104">
        <v>13</v>
      </c>
      <c r="K17" s="5"/>
      <c r="L17" s="110">
        <f t="shared" si="2"/>
        <v>20</v>
      </c>
      <c r="N17" s="143"/>
      <c r="O17" s="3"/>
      <c r="P17" s="101" t="s">
        <v>12</v>
      </c>
      <c r="Q17" s="104">
        <v>13</v>
      </c>
      <c r="R17" s="104">
        <v>4</v>
      </c>
      <c r="S17" s="104">
        <v>13</v>
      </c>
      <c r="T17" s="104">
        <v>13</v>
      </c>
      <c r="U17" s="104">
        <v>11</v>
      </c>
      <c r="V17" s="104">
        <v>12</v>
      </c>
      <c r="W17" s="5"/>
      <c r="X17" s="110">
        <f t="shared" si="3"/>
        <v>15</v>
      </c>
    </row>
    <row r="18" spans="1:31" s="2" customFormat="1" ht="15" customHeight="1" thickTop="1" thickBo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2" customFormat="1" ht="24.95" customHeight="1" thickTop="1" thickBot="1">
      <c r="A19" s="6"/>
      <c r="B19" s="141" t="s">
        <v>16</v>
      </c>
      <c r="C19" s="6"/>
      <c r="D19" s="4" t="s">
        <v>13</v>
      </c>
      <c r="E19" s="1" t="s">
        <v>0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5</v>
      </c>
      <c r="K19" s="6"/>
      <c r="L19" s="4" t="s">
        <v>6</v>
      </c>
      <c r="M19" s="6"/>
      <c r="N19" s="6"/>
      <c r="O19" s="6"/>
      <c r="P19" s="6"/>
      <c r="Q19" s="6"/>
      <c r="R19" s="4" t="s">
        <v>13</v>
      </c>
      <c r="S19" s="4" t="s">
        <v>17</v>
      </c>
      <c r="T19" s="6"/>
      <c r="U19" s="4" t="s">
        <v>13</v>
      </c>
      <c r="V19" s="106" t="s">
        <v>17</v>
      </c>
      <c r="W19" s="139" t="s">
        <v>44</v>
      </c>
      <c r="X19" s="140"/>
      <c r="Y19" s="6"/>
      <c r="Z19" s="6"/>
      <c r="AA19" s="6"/>
      <c r="AB19" s="6"/>
      <c r="AC19" s="6"/>
      <c r="AD19" s="6"/>
      <c r="AE19" s="6"/>
    </row>
    <row r="20" spans="1:31" s="2" customFormat="1" ht="30" customHeight="1" thickTop="1" thickBot="1">
      <c r="A20" s="6"/>
      <c r="B20" s="142"/>
      <c r="C20" s="3"/>
      <c r="D20" s="99" t="s">
        <v>9</v>
      </c>
      <c r="E20" s="103">
        <v>13</v>
      </c>
      <c r="F20" s="103">
        <v>4</v>
      </c>
      <c r="G20" s="103">
        <v>6</v>
      </c>
      <c r="H20" s="103">
        <v>5</v>
      </c>
      <c r="I20" s="103">
        <v>11</v>
      </c>
      <c r="J20" s="103">
        <v>13</v>
      </c>
      <c r="K20" s="5"/>
      <c r="L20" s="108">
        <f t="shared" ref="L20:L25" si="4">COUNTIFS($E20:$J20,"13")*5</f>
        <v>10</v>
      </c>
      <c r="M20" s="6"/>
      <c r="N20" s="6"/>
      <c r="O20" s="6"/>
      <c r="P20" s="6"/>
      <c r="Q20" s="6"/>
      <c r="R20" s="105" t="s">
        <v>9</v>
      </c>
      <c r="S20" s="111">
        <f>$L$5+$X$4+$L$13+$X$13+$L$20</f>
        <v>75</v>
      </c>
      <c r="T20" s="6"/>
      <c r="U20" s="105" t="s">
        <v>10</v>
      </c>
      <c r="V20" s="112">
        <v>85</v>
      </c>
      <c r="W20" s="113">
        <f t="shared" ref="W20:W25" si="5">RANK(V20,V$20:V$25,0)</f>
        <v>1</v>
      </c>
      <c r="X20" s="114" t="s">
        <v>45</v>
      </c>
      <c r="Y20" s="6"/>
      <c r="Z20" s="6"/>
      <c r="AA20" s="6"/>
      <c r="AB20" s="6"/>
      <c r="AC20" s="6"/>
      <c r="AD20" s="6"/>
      <c r="AE20" s="6"/>
    </row>
    <row r="21" spans="1:31" s="2" customFormat="1" ht="30" customHeight="1" thickTop="1" thickBot="1">
      <c r="A21" s="6"/>
      <c r="B21" s="142"/>
      <c r="C21" s="3"/>
      <c r="D21" s="99" t="s">
        <v>12</v>
      </c>
      <c r="E21" s="103">
        <v>7</v>
      </c>
      <c r="F21" s="103">
        <v>13</v>
      </c>
      <c r="G21" s="103">
        <v>13</v>
      </c>
      <c r="H21" s="103">
        <v>13</v>
      </c>
      <c r="I21" s="103">
        <v>13</v>
      </c>
      <c r="J21" s="103">
        <v>2</v>
      </c>
      <c r="K21" s="5"/>
      <c r="L21" s="108">
        <f t="shared" si="4"/>
        <v>20</v>
      </c>
      <c r="M21" s="6"/>
      <c r="N21" s="6"/>
      <c r="O21" s="6"/>
      <c r="P21" s="6"/>
      <c r="Q21" s="6"/>
      <c r="R21" s="105" t="s">
        <v>12</v>
      </c>
      <c r="S21" s="111">
        <f>$L$8+$X$7+$L$14+$X$17+$L$21</f>
        <v>70</v>
      </c>
      <c r="T21" s="6"/>
      <c r="U21" s="105" t="s">
        <v>69</v>
      </c>
      <c r="V21" s="112">
        <v>85</v>
      </c>
      <c r="W21" s="113">
        <f t="shared" si="5"/>
        <v>1</v>
      </c>
      <c r="X21" s="114" t="s">
        <v>45</v>
      </c>
      <c r="Y21" s="6"/>
      <c r="Z21" s="6"/>
      <c r="AA21" s="6"/>
      <c r="AB21" s="6"/>
      <c r="AC21" s="6"/>
      <c r="AD21" s="6"/>
      <c r="AE21" s="6"/>
    </row>
    <row r="22" spans="1:31" s="2" customFormat="1" ht="30" customHeight="1" thickTop="1" thickBot="1">
      <c r="A22" s="6"/>
      <c r="B22" s="142"/>
      <c r="C22" s="3"/>
      <c r="D22" s="102" t="s">
        <v>10</v>
      </c>
      <c r="E22" s="100">
        <v>13</v>
      </c>
      <c r="F22" s="100">
        <v>13</v>
      </c>
      <c r="G22" s="100">
        <v>0</v>
      </c>
      <c r="H22" s="100">
        <v>13</v>
      </c>
      <c r="I22" s="100">
        <v>13</v>
      </c>
      <c r="J22" s="100">
        <v>13</v>
      </c>
      <c r="K22" s="5"/>
      <c r="L22" s="109">
        <f t="shared" si="4"/>
        <v>25</v>
      </c>
      <c r="M22" s="6"/>
      <c r="N22" s="6"/>
      <c r="O22" s="6"/>
      <c r="P22" s="6"/>
      <c r="Q22" s="6"/>
      <c r="R22" s="105" t="s">
        <v>10</v>
      </c>
      <c r="S22" s="111">
        <f>$L$7+$X$6+$L$12+$X$15+$L$22</f>
        <v>85</v>
      </c>
      <c r="T22" s="6"/>
      <c r="U22" s="105" t="s">
        <v>9</v>
      </c>
      <c r="V22" s="112">
        <v>75</v>
      </c>
      <c r="W22" s="113">
        <f t="shared" si="5"/>
        <v>3</v>
      </c>
      <c r="X22" s="114" t="s">
        <v>93</v>
      </c>
      <c r="Y22" s="6"/>
      <c r="Z22" s="6"/>
      <c r="AA22" s="6"/>
      <c r="AB22" s="6"/>
      <c r="AC22" s="6"/>
      <c r="AD22" s="6"/>
      <c r="AE22" s="6"/>
    </row>
    <row r="23" spans="1:31" s="2" customFormat="1" ht="30" customHeight="1" thickTop="1" thickBot="1">
      <c r="A23" s="6"/>
      <c r="B23" s="142"/>
      <c r="C23" s="3"/>
      <c r="D23" s="102" t="s">
        <v>11</v>
      </c>
      <c r="E23" s="100">
        <v>9</v>
      </c>
      <c r="F23" s="100">
        <v>1</v>
      </c>
      <c r="G23" s="100">
        <v>13</v>
      </c>
      <c r="H23" s="100">
        <v>8</v>
      </c>
      <c r="I23" s="100">
        <v>7</v>
      </c>
      <c r="J23" s="100">
        <v>11</v>
      </c>
      <c r="K23" s="5"/>
      <c r="L23" s="109">
        <f t="shared" si="4"/>
        <v>5</v>
      </c>
      <c r="M23" s="6"/>
      <c r="N23" s="6"/>
      <c r="O23" s="6"/>
      <c r="P23" s="6"/>
      <c r="Q23" s="6"/>
      <c r="R23" s="105" t="s">
        <v>11</v>
      </c>
      <c r="S23" s="111">
        <f>$L$4+$X$8+$L$17+$X$16+$L$23</f>
        <v>60</v>
      </c>
      <c r="T23" s="6"/>
      <c r="U23" s="105" t="s">
        <v>47</v>
      </c>
      <c r="V23" s="112">
        <v>75</v>
      </c>
      <c r="W23" s="113">
        <f t="shared" si="5"/>
        <v>3</v>
      </c>
      <c r="X23" s="114" t="s">
        <v>93</v>
      </c>
      <c r="Y23" s="6"/>
      <c r="Z23" s="6"/>
      <c r="AA23" s="6"/>
      <c r="AB23" s="6"/>
      <c r="AC23" s="6"/>
      <c r="AD23" s="6"/>
      <c r="AE23" s="6"/>
    </row>
    <row r="24" spans="1:31" s="2" customFormat="1" ht="30" customHeight="1" thickTop="1" thickBot="1">
      <c r="A24" s="6"/>
      <c r="B24" s="142"/>
      <c r="C24" s="3"/>
      <c r="D24" s="101" t="s">
        <v>47</v>
      </c>
      <c r="E24" s="104">
        <v>13</v>
      </c>
      <c r="F24" s="104">
        <v>9</v>
      </c>
      <c r="G24" s="104">
        <v>13</v>
      </c>
      <c r="H24" s="104">
        <v>13</v>
      </c>
      <c r="I24" s="104">
        <v>13</v>
      </c>
      <c r="J24" s="104">
        <v>10</v>
      </c>
      <c r="K24" s="5"/>
      <c r="L24" s="110">
        <f t="shared" si="4"/>
        <v>20</v>
      </c>
      <c r="M24" s="6"/>
      <c r="N24" s="6"/>
      <c r="O24" s="6"/>
      <c r="P24" s="6"/>
      <c r="Q24" s="6"/>
      <c r="R24" s="105" t="s">
        <v>69</v>
      </c>
      <c r="S24" s="111">
        <f>$L$6+$X$9+$L$15+$X$12+$L$25</f>
        <v>85</v>
      </c>
      <c r="T24" s="6"/>
      <c r="U24" s="105" t="s">
        <v>12</v>
      </c>
      <c r="V24" s="112">
        <v>70</v>
      </c>
      <c r="W24" s="113">
        <f t="shared" si="5"/>
        <v>5</v>
      </c>
      <c r="X24" s="114" t="s">
        <v>93</v>
      </c>
      <c r="Y24" s="6"/>
      <c r="Z24" s="6"/>
      <c r="AA24" s="6"/>
      <c r="AB24" s="6"/>
      <c r="AC24" s="6"/>
      <c r="AD24" s="6"/>
      <c r="AE24" s="6"/>
    </row>
    <row r="25" spans="1:31" s="2" customFormat="1" ht="30" customHeight="1" thickTop="1" thickBot="1">
      <c r="A25" s="6"/>
      <c r="B25" s="143"/>
      <c r="C25" s="3"/>
      <c r="D25" s="101" t="s">
        <v>69</v>
      </c>
      <c r="E25" s="104">
        <v>7</v>
      </c>
      <c r="F25" s="104">
        <v>13</v>
      </c>
      <c r="G25" s="104">
        <v>5</v>
      </c>
      <c r="H25" s="104">
        <v>1</v>
      </c>
      <c r="I25" s="104">
        <v>1</v>
      </c>
      <c r="J25" s="104">
        <v>13</v>
      </c>
      <c r="K25" s="5"/>
      <c r="L25" s="110">
        <f t="shared" si="4"/>
        <v>10</v>
      </c>
      <c r="M25" s="6"/>
      <c r="N25" s="6"/>
      <c r="O25" s="6"/>
      <c r="P25" s="6"/>
      <c r="Q25" s="6"/>
      <c r="R25" s="105" t="s">
        <v>47</v>
      </c>
      <c r="S25" s="111">
        <f>$L$9+$X$5+$L$16+$X$14+$L$24</f>
        <v>75</v>
      </c>
      <c r="T25" s="6"/>
      <c r="U25" s="105" t="s">
        <v>11</v>
      </c>
      <c r="V25" s="112">
        <v>60</v>
      </c>
      <c r="W25" s="113">
        <f t="shared" si="5"/>
        <v>6</v>
      </c>
      <c r="X25" s="114" t="s">
        <v>93</v>
      </c>
      <c r="Y25" s="6"/>
      <c r="Z25" s="6"/>
      <c r="AA25" s="6"/>
      <c r="AB25" s="6"/>
      <c r="AC25" s="6"/>
      <c r="AD25" s="6"/>
      <c r="AE25" s="6"/>
    </row>
    <row r="26" spans="1:31" s="2" customFormat="1" ht="30" customHeight="1" thickTop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8"/>
      <c r="V26" s="6"/>
      <c r="W26" s="6"/>
      <c r="X26" s="6"/>
      <c r="Y26" s="6"/>
      <c r="Z26" s="6"/>
      <c r="AA26" s="6"/>
      <c r="AB26" s="6"/>
      <c r="AC26" s="6"/>
      <c r="AD26" s="6"/>
      <c r="AE26" s="6"/>
    </row>
  </sheetData>
  <sheetProtection algorithmName="SHA-512" hashValue="PwYqOVrNEfwv+YouaMB0j7co5TpLCRcjjz881lT4N9Nfw7kQfEmdDQoAZL04CuhnlxPZpBlYv66xEtuVWNDKYg==" saltValue="G6vf5Al31eHCmaHmvpqSFQ==" spinCount="100000" sheet="1" objects="1" scenarios="1"/>
  <sortState ref="U19:V25">
    <sortCondition descending="1" ref="V20:V25"/>
  </sortState>
  <mergeCells count="7">
    <mergeCell ref="B19:B25"/>
    <mergeCell ref="W19:X19"/>
    <mergeCell ref="B1:X1"/>
    <mergeCell ref="B3:B9"/>
    <mergeCell ref="N3:N9"/>
    <mergeCell ref="B11:B17"/>
    <mergeCell ref="N11:N17"/>
  </mergeCells>
  <conditionalFormatting sqref="A1:XFD1048576">
    <cfRule type="expression" dxfId="96" priority="1">
      <formula>TODAY()&gt;$AA$1</formula>
    </cfRule>
  </conditionalFormatting>
  <pageMargins left="0" right="0" top="0" bottom="0" header="0" footer="0"/>
  <pageSetup paperSize="9"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8">
    <tabColor rgb="FFFFFF00"/>
  </sheetPr>
  <dimension ref="A1:L46"/>
  <sheetViews>
    <sheetView zoomScale="70" zoomScaleNormal="70" workbookViewId="0">
      <selection activeCell="B5" sqref="B5:B6"/>
    </sheetView>
  </sheetViews>
  <sheetFormatPr baseColWidth="10" defaultRowHeight="15"/>
  <cols>
    <col min="1" max="6" width="23.28515625" customWidth="1"/>
    <col min="7" max="7" width="2.7109375" customWidth="1"/>
    <col min="8" max="10" width="17.7109375" customWidth="1"/>
  </cols>
  <sheetData>
    <row r="1" spans="1:12" ht="15" customHeight="1" thickTop="1" thickBot="1">
      <c r="A1" s="144" t="s">
        <v>18</v>
      </c>
      <c r="B1" s="145" t="s">
        <v>23</v>
      </c>
      <c r="C1" s="145"/>
      <c r="D1" s="145"/>
      <c r="E1" s="145"/>
      <c r="F1" s="145"/>
      <c r="G1" s="11"/>
      <c r="H1" s="145" t="s">
        <v>23</v>
      </c>
      <c r="I1" s="145"/>
      <c r="J1" s="145"/>
    </row>
    <row r="2" spans="1:12" ht="15.75" customHeight="1" thickTop="1" thickBot="1">
      <c r="A2" s="144"/>
      <c r="B2" s="145"/>
      <c r="C2" s="145"/>
      <c r="D2" s="145"/>
      <c r="E2" s="145"/>
      <c r="F2" s="145"/>
      <c r="G2" s="11"/>
      <c r="H2" s="145"/>
      <c r="I2" s="145"/>
      <c r="J2" s="145"/>
    </row>
    <row r="3" spans="1:12" ht="15.75" customHeight="1" thickTop="1" thickBot="1">
      <c r="A3" s="146">
        <f>SUM(B5:F6)</f>
        <v>75</v>
      </c>
      <c r="B3" s="147" t="s">
        <v>21</v>
      </c>
      <c r="C3" s="147" t="s">
        <v>46</v>
      </c>
      <c r="D3" s="147" t="s">
        <v>22</v>
      </c>
      <c r="E3" s="147" t="s">
        <v>70</v>
      </c>
      <c r="F3" s="147" t="s">
        <v>20</v>
      </c>
      <c r="H3" s="148" t="s">
        <v>24</v>
      </c>
      <c r="I3" s="149" t="s">
        <v>25</v>
      </c>
      <c r="J3" s="150" t="s">
        <v>26</v>
      </c>
    </row>
    <row r="4" spans="1:12" ht="15.75" customHeight="1" thickTop="1" thickBot="1">
      <c r="A4" s="146"/>
      <c r="B4" s="147"/>
      <c r="C4" s="147"/>
      <c r="D4" s="147"/>
      <c r="E4" s="147"/>
      <c r="F4" s="147"/>
      <c r="H4" s="148"/>
      <c r="I4" s="149"/>
      <c r="J4" s="150"/>
    </row>
    <row r="5" spans="1:12" ht="15" customHeight="1" thickTop="1" thickBot="1">
      <c r="A5" s="146"/>
      <c r="B5" s="151">
        <f>'Journée 3'!L5</f>
        <v>20</v>
      </c>
      <c r="C5" s="151">
        <f>'Journée 3'!X4</f>
        <v>15</v>
      </c>
      <c r="D5" s="152">
        <f>'Journée 3'!L13</f>
        <v>15</v>
      </c>
      <c r="E5" s="152">
        <f>'Journée 3'!X13</f>
        <v>15</v>
      </c>
      <c r="F5" s="152">
        <f>'Journée 3'!L20</f>
        <v>10</v>
      </c>
      <c r="H5" s="153">
        <f>IF(ISBLANK('Journée 3'!$J$25),0,COUNTIF(B5:F6,"&gt;15"))</f>
        <v>1</v>
      </c>
      <c r="I5" s="154">
        <f>IF(ISBLANK('Journée 3'!$J$25),0,COUNTIF(C5:G6,"=15"))</f>
        <v>3</v>
      </c>
      <c r="J5" s="155">
        <f>IF(ISBLANK('Journée 3'!$J$25),0,COUNTIF(B5:F6,"&gt;=0")-COUNTIF(B5:F6,"&gt;14"))</f>
        <v>1</v>
      </c>
      <c r="L5" t="s">
        <v>38</v>
      </c>
    </row>
    <row r="6" spans="1:12" ht="15.75" customHeight="1" thickTop="1" thickBot="1">
      <c r="A6" s="146"/>
      <c r="B6" s="151"/>
      <c r="C6" s="151"/>
      <c r="D6" s="152"/>
      <c r="E6" s="152"/>
      <c r="F6" s="152"/>
      <c r="H6" s="153"/>
      <c r="I6" s="154"/>
      <c r="J6" s="155"/>
    </row>
    <row r="7" spans="1:12" ht="16.5" thickTop="1" thickBot="1"/>
    <row r="8" spans="1:12" ht="15" customHeight="1" thickTop="1" thickBot="1">
      <c r="A8" s="144" t="s">
        <v>18</v>
      </c>
      <c r="B8" s="156" t="s">
        <v>20</v>
      </c>
      <c r="C8" s="156"/>
      <c r="D8" s="156"/>
      <c r="E8" s="156"/>
      <c r="F8" s="156"/>
      <c r="H8" s="156" t="s">
        <v>20</v>
      </c>
      <c r="I8" s="156"/>
      <c r="J8" s="156"/>
    </row>
    <row r="9" spans="1:12" ht="15.75" customHeight="1" thickTop="1" thickBot="1">
      <c r="A9" s="144"/>
      <c r="B9" s="156"/>
      <c r="C9" s="156"/>
      <c r="D9" s="156"/>
      <c r="E9" s="156"/>
      <c r="F9" s="156"/>
      <c r="H9" s="156"/>
      <c r="I9" s="156"/>
      <c r="J9" s="156"/>
    </row>
    <row r="10" spans="1:12" ht="15.75" customHeight="1" thickTop="1" thickBot="1">
      <c r="A10" s="157">
        <f>SUM(B12:F13)</f>
        <v>70</v>
      </c>
      <c r="B10" s="147" t="s">
        <v>46</v>
      </c>
      <c r="C10" s="147" t="s">
        <v>22</v>
      </c>
      <c r="D10" s="147" t="s">
        <v>70</v>
      </c>
      <c r="E10" s="147" t="s">
        <v>21</v>
      </c>
      <c r="F10" s="147" t="s">
        <v>23</v>
      </c>
      <c r="H10" s="148" t="s">
        <v>24</v>
      </c>
      <c r="I10" s="149" t="s">
        <v>25</v>
      </c>
      <c r="J10" s="150" t="s">
        <v>26</v>
      </c>
    </row>
    <row r="11" spans="1:12" ht="15.75" customHeight="1" thickTop="1" thickBot="1">
      <c r="A11" s="157"/>
      <c r="B11" s="147"/>
      <c r="C11" s="147"/>
      <c r="D11" s="147"/>
      <c r="E11" s="147"/>
      <c r="F11" s="147"/>
      <c r="H11" s="148"/>
      <c r="I11" s="149"/>
      <c r="J11" s="150"/>
    </row>
    <row r="12" spans="1:12" ht="15" customHeight="1" thickTop="1" thickBot="1">
      <c r="A12" s="157"/>
      <c r="B12" s="152">
        <f>'Journée 3'!L8</f>
        <v>15</v>
      </c>
      <c r="C12" s="152">
        <f>'Journée 3'!X7</f>
        <v>15</v>
      </c>
      <c r="D12" s="152">
        <f>'Journée 3'!L14</f>
        <v>5</v>
      </c>
      <c r="E12" s="152">
        <f>'Journée 3'!X17</f>
        <v>15</v>
      </c>
      <c r="F12" s="152">
        <f>'Journée 3'!L21</f>
        <v>20</v>
      </c>
      <c r="H12" s="153">
        <f>IF(ISBLANK('Journée 3'!$J$25),0,COUNTIF(B12:F13,"&gt;15"))</f>
        <v>1</v>
      </c>
      <c r="I12" s="154">
        <f>IF(ISBLANK('Journée 3'!$J$25),0,COUNTIF(C12:G13,"=15"))</f>
        <v>2</v>
      </c>
      <c r="J12" s="155">
        <f>IF(ISBLANK('Journée 3'!$J$25),0,COUNTIF(B12:F13,"&gt;=0")-COUNTIF(B12:F13,"&gt;14"))</f>
        <v>1</v>
      </c>
    </row>
    <row r="13" spans="1:12" ht="15.75" customHeight="1" thickTop="1" thickBot="1">
      <c r="A13" s="157"/>
      <c r="B13" s="152"/>
      <c r="C13" s="152"/>
      <c r="D13" s="152"/>
      <c r="E13" s="152"/>
      <c r="F13" s="152"/>
      <c r="H13" s="153"/>
      <c r="I13" s="154"/>
      <c r="J13" s="155"/>
    </row>
    <row r="14" spans="1:12" ht="16.5" thickTop="1" thickBot="1"/>
    <row r="15" spans="1:12" ht="15" customHeight="1" thickTop="1" thickBot="1">
      <c r="A15" s="144" t="s">
        <v>18</v>
      </c>
      <c r="B15" s="158" t="s">
        <v>22</v>
      </c>
      <c r="C15" s="158"/>
      <c r="D15" s="158"/>
      <c r="E15" s="158"/>
      <c r="F15" s="158"/>
      <c r="H15" s="158" t="s">
        <v>22</v>
      </c>
      <c r="I15" s="158"/>
      <c r="J15" s="158"/>
    </row>
    <row r="16" spans="1:12" ht="15.75" customHeight="1" thickTop="1" thickBot="1">
      <c r="A16" s="144"/>
      <c r="B16" s="158"/>
      <c r="C16" s="158"/>
      <c r="D16" s="158"/>
      <c r="E16" s="158"/>
      <c r="F16" s="158"/>
      <c r="H16" s="158"/>
      <c r="I16" s="158"/>
      <c r="J16" s="158"/>
    </row>
    <row r="17" spans="1:10" ht="15.75" customHeight="1" thickTop="1" thickBot="1">
      <c r="A17" s="159">
        <f>SUM(B19:F20)</f>
        <v>85</v>
      </c>
      <c r="B17" s="147" t="s">
        <v>70</v>
      </c>
      <c r="C17" s="147" t="s">
        <v>20</v>
      </c>
      <c r="D17" s="147" t="s">
        <v>23</v>
      </c>
      <c r="E17" s="147" t="s">
        <v>46</v>
      </c>
      <c r="F17" s="147" t="s">
        <v>21</v>
      </c>
      <c r="H17" s="148" t="s">
        <v>24</v>
      </c>
      <c r="I17" s="149" t="s">
        <v>25</v>
      </c>
      <c r="J17" s="150" t="s">
        <v>26</v>
      </c>
    </row>
    <row r="18" spans="1:10" ht="15.75" customHeight="1" thickTop="1" thickBot="1">
      <c r="A18" s="159"/>
      <c r="B18" s="147"/>
      <c r="C18" s="147"/>
      <c r="D18" s="147"/>
      <c r="E18" s="147"/>
      <c r="F18" s="147"/>
      <c r="H18" s="148"/>
      <c r="I18" s="149"/>
      <c r="J18" s="150"/>
    </row>
    <row r="19" spans="1:10" ht="15" customHeight="1" thickTop="1" thickBot="1">
      <c r="A19" s="159"/>
      <c r="B19" s="193">
        <f>'Journée 3'!L7</f>
        <v>15</v>
      </c>
      <c r="C19" s="152">
        <f>'Journée 3'!X6</f>
        <v>15</v>
      </c>
      <c r="D19" s="152">
        <f>'Journée 3'!L12</f>
        <v>15</v>
      </c>
      <c r="E19" s="152">
        <f>'Journée 3'!X15</f>
        <v>15</v>
      </c>
      <c r="F19" s="152">
        <f>'Journée 3'!L22</f>
        <v>25</v>
      </c>
      <c r="H19" s="153">
        <f>IF(ISBLANK('Journée 3'!$J$25),0,COUNTIF(B19:F20,"&gt;15"))</f>
        <v>1</v>
      </c>
      <c r="I19" s="154">
        <f>IF(ISBLANK('Journée 3'!$J$25),0,COUNTIF(C19:G20,"=15"))</f>
        <v>3</v>
      </c>
      <c r="J19" s="155">
        <f>IF(ISBLANK('Journée 3'!$J$25),0,COUNTIF(B19:F20,"&gt;=0")-COUNTIF(B19:F20,"&gt;14"))</f>
        <v>0</v>
      </c>
    </row>
    <row r="20" spans="1:10" ht="15.75" customHeight="1" thickTop="1" thickBot="1">
      <c r="A20" s="159"/>
      <c r="B20" s="194"/>
      <c r="C20" s="152"/>
      <c r="D20" s="152"/>
      <c r="E20" s="152"/>
      <c r="F20" s="152"/>
      <c r="H20" s="153"/>
      <c r="I20" s="154"/>
      <c r="J20" s="155"/>
    </row>
    <row r="21" spans="1:10" ht="16.5" thickTop="1" thickBot="1"/>
    <row r="22" spans="1:10" ht="15" customHeight="1" thickTop="1" thickBot="1">
      <c r="A22" s="144" t="s">
        <v>18</v>
      </c>
      <c r="B22" s="160" t="s">
        <v>21</v>
      </c>
      <c r="C22" s="160"/>
      <c r="D22" s="160"/>
      <c r="E22" s="160"/>
      <c r="F22" s="160"/>
      <c r="H22" s="160" t="s">
        <v>21</v>
      </c>
      <c r="I22" s="160"/>
      <c r="J22" s="160"/>
    </row>
    <row r="23" spans="1:10" ht="15.75" customHeight="1" thickTop="1" thickBot="1">
      <c r="A23" s="144"/>
      <c r="B23" s="160"/>
      <c r="C23" s="160"/>
      <c r="D23" s="160"/>
      <c r="E23" s="160"/>
      <c r="F23" s="160"/>
      <c r="H23" s="160"/>
      <c r="I23" s="160"/>
      <c r="J23" s="160"/>
    </row>
    <row r="24" spans="1:10" ht="15.75" customHeight="1" thickTop="1" thickBot="1">
      <c r="A24" s="161">
        <f>SUM(B26:F27)</f>
        <v>60</v>
      </c>
      <c r="B24" s="147" t="s">
        <v>23</v>
      </c>
      <c r="C24" s="147" t="s">
        <v>70</v>
      </c>
      <c r="D24" s="147" t="s">
        <v>46</v>
      </c>
      <c r="E24" s="147" t="s">
        <v>20</v>
      </c>
      <c r="F24" s="147" t="s">
        <v>22</v>
      </c>
      <c r="H24" s="148" t="s">
        <v>24</v>
      </c>
      <c r="I24" s="149" t="s">
        <v>25</v>
      </c>
      <c r="J24" s="150" t="s">
        <v>26</v>
      </c>
    </row>
    <row r="25" spans="1:10" ht="15.75" customHeight="1" thickTop="1" thickBot="1">
      <c r="A25" s="161"/>
      <c r="B25" s="147"/>
      <c r="C25" s="147"/>
      <c r="D25" s="147"/>
      <c r="E25" s="147"/>
      <c r="F25" s="147"/>
      <c r="H25" s="148"/>
      <c r="I25" s="149"/>
      <c r="J25" s="150"/>
    </row>
    <row r="26" spans="1:10" ht="15" customHeight="1" thickTop="1" thickBot="1">
      <c r="A26" s="161"/>
      <c r="B26" s="152">
        <f>'Journée 3'!L4</f>
        <v>10</v>
      </c>
      <c r="C26" s="152">
        <f>'Journée 3'!X8</f>
        <v>10</v>
      </c>
      <c r="D26" s="152">
        <f>'Journée 3'!L17</f>
        <v>20</v>
      </c>
      <c r="E26" s="152">
        <f>'Journée 3'!X16</f>
        <v>15</v>
      </c>
      <c r="F26" s="152">
        <f>'Journée 3'!L23</f>
        <v>5</v>
      </c>
      <c r="H26" s="153">
        <f>IF(ISBLANK('Journée 3'!$J$25),0,COUNTIF(B26:F27,"&gt;15"))</f>
        <v>1</v>
      </c>
      <c r="I26" s="154">
        <f>IF(ISBLANK('Journée 3'!$J$25),0,COUNTIF(C26:G27,"=15"))</f>
        <v>1</v>
      </c>
      <c r="J26" s="155">
        <f>IF(ISBLANK('Journée 3'!$J$25),0,COUNTIF(B26:F27,"&gt;=0")-COUNTIF(B26:F27,"&gt;14"))</f>
        <v>3</v>
      </c>
    </row>
    <row r="27" spans="1:10" ht="15.75" customHeight="1" thickTop="1" thickBot="1">
      <c r="A27" s="161"/>
      <c r="B27" s="152"/>
      <c r="C27" s="152"/>
      <c r="D27" s="152"/>
      <c r="E27" s="152"/>
      <c r="F27" s="152"/>
      <c r="H27" s="153"/>
      <c r="I27" s="154"/>
      <c r="J27" s="155"/>
    </row>
    <row r="28" spans="1:10" ht="16.5" thickTop="1" thickBot="1"/>
    <row r="29" spans="1:10" ht="15" customHeight="1" thickTop="1" thickBot="1">
      <c r="A29" s="162" t="s">
        <v>18</v>
      </c>
      <c r="B29" s="169" t="s">
        <v>70</v>
      </c>
      <c r="C29" s="169"/>
      <c r="D29" s="169"/>
      <c r="E29" s="169"/>
      <c r="F29" s="169"/>
      <c r="H29" s="169" t="s">
        <v>70</v>
      </c>
      <c r="I29" s="169"/>
      <c r="J29" s="169"/>
    </row>
    <row r="30" spans="1:10" ht="15.75" customHeight="1" thickTop="1" thickBot="1">
      <c r="A30" s="162"/>
      <c r="B30" s="169"/>
      <c r="C30" s="169"/>
      <c r="D30" s="169"/>
      <c r="E30" s="169"/>
      <c r="F30" s="169"/>
      <c r="H30" s="169"/>
      <c r="I30" s="169"/>
      <c r="J30" s="169"/>
    </row>
    <row r="31" spans="1:10" ht="15.75" customHeight="1" thickTop="1" thickBot="1">
      <c r="A31" s="170">
        <f>SUM(B33:F34)</f>
        <v>85</v>
      </c>
      <c r="B31" s="147" t="s">
        <v>22</v>
      </c>
      <c r="C31" s="147" t="s">
        <v>21</v>
      </c>
      <c r="D31" s="147" t="s">
        <v>20</v>
      </c>
      <c r="E31" s="147" t="s">
        <v>23</v>
      </c>
      <c r="F31" s="147" t="s">
        <v>46</v>
      </c>
      <c r="H31" s="148" t="s">
        <v>24</v>
      </c>
      <c r="I31" s="149" t="s">
        <v>25</v>
      </c>
      <c r="J31" s="150" t="s">
        <v>26</v>
      </c>
    </row>
    <row r="32" spans="1:10" ht="15.75" customHeight="1" thickTop="1" thickBot="1">
      <c r="A32" s="170"/>
      <c r="B32" s="147"/>
      <c r="C32" s="147"/>
      <c r="D32" s="147"/>
      <c r="E32" s="147"/>
      <c r="F32" s="147"/>
      <c r="H32" s="148"/>
      <c r="I32" s="149"/>
      <c r="J32" s="150"/>
    </row>
    <row r="33" spans="1:10" ht="15" customHeight="1" thickTop="1" thickBot="1">
      <c r="A33" s="170"/>
      <c r="B33" s="152">
        <f>'Journée 3'!L6</f>
        <v>15</v>
      </c>
      <c r="C33" s="152">
        <f>'Journée 3'!X9</f>
        <v>20</v>
      </c>
      <c r="D33" s="152">
        <f>'Journée 3'!L15</f>
        <v>25</v>
      </c>
      <c r="E33" s="152">
        <f>'Journée 3'!X12</f>
        <v>15</v>
      </c>
      <c r="F33" s="152">
        <f>'Journée 3'!L25</f>
        <v>10</v>
      </c>
      <c r="H33" s="153">
        <f>IF(ISBLANK('Journée 3'!$J$25),0,COUNTIF(B33:F34,"&gt;15"))</f>
        <v>2</v>
      </c>
      <c r="I33" s="154">
        <f>IF(ISBLANK('Journée 3'!$J$25),0,COUNTIF(C33:G34,"=15"))</f>
        <v>1</v>
      </c>
      <c r="J33" s="155">
        <f>IF(ISBLANK('Journée 3'!$J$25),0,COUNTIF(B33:F34,"&gt;=0")-COUNTIF(B33:F34,"&gt;14"))</f>
        <v>1</v>
      </c>
    </row>
    <row r="34" spans="1:10" ht="15.75" customHeight="1" thickTop="1" thickBot="1">
      <c r="A34" s="170"/>
      <c r="B34" s="152"/>
      <c r="C34" s="152"/>
      <c r="D34" s="152"/>
      <c r="E34" s="152"/>
      <c r="F34" s="152"/>
      <c r="H34" s="153"/>
      <c r="I34" s="154"/>
      <c r="J34" s="155"/>
    </row>
    <row r="35" spans="1:10" ht="16.5" thickTop="1" thickBot="1"/>
    <row r="36" spans="1:10" ht="15" customHeight="1" thickTop="1" thickBot="1">
      <c r="A36" s="144" t="s">
        <v>18</v>
      </c>
      <c r="B36" s="181" t="s">
        <v>49</v>
      </c>
      <c r="C36" s="182"/>
      <c r="D36" s="182"/>
      <c r="E36" s="182"/>
      <c r="F36" s="183"/>
      <c r="H36" s="187" t="s">
        <v>46</v>
      </c>
      <c r="I36" s="187"/>
      <c r="J36" s="187"/>
    </row>
    <row r="37" spans="1:10" ht="15.75" customHeight="1" thickTop="1" thickBot="1">
      <c r="A37" s="144"/>
      <c r="B37" s="184"/>
      <c r="C37" s="185"/>
      <c r="D37" s="185"/>
      <c r="E37" s="185"/>
      <c r="F37" s="186"/>
      <c r="H37" s="187"/>
      <c r="I37" s="187"/>
      <c r="J37" s="187"/>
    </row>
    <row r="38" spans="1:10" ht="15.75" customHeight="1" thickTop="1" thickBot="1">
      <c r="A38" s="188">
        <f>SUM(B40:F41)</f>
        <v>75</v>
      </c>
      <c r="B38" s="147" t="s">
        <v>20</v>
      </c>
      <c r="C38" s="147" t="s">
        <v>23</v>
      </c>
      <c r="D38" s="147" t="s">
        <v>21</v>
      </c>
      <c r="E38" s="147" t="s">
        <v>22</v>
      </c>
      <c r="F38" s="147" t="s">
        <v>70</v>
      </c>
      <c r="H38" s="148" t="s">
        <v>24</v>
      </c>
      <c r="I38" s="149" t="s">
        <v>25</v>
      </c>
      <c r="J38" s="150" t="s">
        <v>26</v>
      </c>
    </row>
    <row r="39" spans="1:10" ht="15.75" customHeight="1" thickTop="1" thickBot="1">
      <c r="A39" s="188"/>
      <c r="B39" s="147"/>
      <c r="C39" s="147"/>
      <c r="D39" s="147"/>
      <c r="E39" s="147"/>
      <c r="F39" s="147"/>
      <c r="H39" s="148"/>
      <c r="I39" s="149"/>
      <c r="J39" s="150"/>
    </row>
    <row r="40" spans="1:10" ht="15" customHeight="1" thickTop="1" thickBot="1">
      <c r="A40" s="188"/>
      <c r="B40" s="189">
        <f>'Journée 3'!L9</f>
        <v>15</v>
      </c>
      <c r="C40" s="189">
        <f>'Journée 3'!X5</f>
        <v>15</v>
      </c>
      <c r="D40" s="189">
        <f>'Journée 3'!L16</f>
        <v>10</v>
      </c>
      <c r="E40" s="189">
        <f>'Journée 3'!X14</f>
        <v>15</v>
      </c>
      <c r="F40" s="189">
        <f>'Journée 3'!L24</f>
        <v>20</v>
      </c>
      <c r="H40" s="153">
        <f>IF(ISBLANK('Journée 3'!$J$25),0,COUNTIF(B40:F41,"&gt;15"))</f>
        <v>1</v>
      </c>
      <c r="I40" s="154">
        <f>IF(ISBLANK('Journée 3'!$J$25),0,COUNTIF(C40:G41,"=15"))</f>
        <v>2</v>
      </c>
      <c r="J40" s="155">
        <f>IF(ISBLANK('Journée 3'!$J$25),0,COUNTIF(B40:F41,"&gt;=0")-COUNTIF(B40:F41,"&gt;14"))</f>
        <v>1</v>
      </c>
    </row>
    <row r="41" spans="1:10" ht="15.75" customHeight="1" thickTop="1" thickBot="1">
      <c r="A41" s="188"/>
      <c r="B41" s="189"/>
      <c r="C41" s="189"/>
      <c r="D41" s="189"/>
      <c r="E41" s="189"/>
      <c r="F41" s="189"/>
      <c r="H41" s="153"/>
      <c r="I41" s="154"/>
      <c r="J41" s="155"/>
    </row>
    <row r="42" spans="1:10" ht="16.5" thickTop="1" thickBot="1"/>
    <row r="43" spans="1:10" ht="30" customHeight="1" thickTop="1" thickBot="1">
      <c r="A43" s="171" t="s">
        <v>18</v>
      </c>
      <c r="B43" s="171"/>
      <c r="C43" s="171"/>
      <c r="D43" s="171"/>
      <c r="E43" s="171"/>
      <c r="F43" s="171"/>
      <c r="H43" s="192" t="str">
        <f ca="1">INDIRECT(ADDRESS(44,MATCH(MAX(45:45),45:45,0),4))</f>
        <v>COURNON</v>
      </c>
      <c r="I43" s="192"/>
      <c r="J43" s="192"/>
    </row>
    <row r="44" spans="1:10" ht="30" customHeight="1" thickTop="1" thickBot="1">
      <c r="A44" s="96" t="s">
        <v>23</v>
      </c>
      <c r="B44" s="92" t="s">
        <v>20</v>
      </c>
      <c r="C44" s="93" t="s">
        <v>22</v>
      </c>
      <c r="D44" s="94" t="s">
        <v>21</v>
      </c>
      <c r="E44" s="95" t="s">
        <v>70</v>
      </c>
      <c r="F44" s="97" t="s">
        <v>46</v>
      </c>
      <c r="H44" s="192"/>
      <c r="I44" s="192"/>
      <c r="J44" s="192"/>
    </row>
    <row r="45" spans="1:10" ht="36.75" customHeight="1" thickTop="1" thickBot="1">
      <c r="A45" s="117">
        <f>A3</f>
        <v>75</v>
      </c>
      <c r="B45" s="118">
        <f>A10</f>
        <v>70</v>
      </c>
      <c r="C45" s="119">
        <f>A17</f>
        <v>85</v>
      </c>
      <c r="D45" s="120">
        <f>A24</f>
        <v>60</v>
      </c>
      <c r="E45" s="121">
        <f>A31</f>
        <v>85</v>
      </c>
      <c r="F45" s="122">
        <f>A38</f>
        <v>75</v>
      </c>
      <c r="H45" s="192"/>
      <c r="I45" s="192"/>
      <c r="J45" s="192"/>
    </row>
    <row r="46" spans="1:10" ht="15.75" thickTop="1"/>
  </sheetData>
  <sheetProtection password="C89E" sheet="1" objects="1" scenarios="1"/>
  <mergeCells count="122">
    <mergeCell ref="A43:F43"/>
    <mergeCell ref="H43:J45"/>
    <mergeCell ref="I38:I39"/>
    <mergeCell ref="J38:J39"/>
    <mergeCell ref="B40:B41"/>
    <mergeCell ref="C40:C41"/>
    <mergeCell ref="D40:D41"/>
    <mergeCell ref="E40:E41"/>
    <mergeCell ref="F40:F41"/>
    <mergeCell ref="H40:H41"/>
    <mergeCell ref="I40:I41"/>
    <mergeCell ref="J40:J41"/>
    <mergeCell ref="A36:A37"/>
    <mergeCell ref="B36:F37"/>
    <mergeCell ref="H36:J37"/>
    <mergeCell ref="A38:A41"/>
    <mergeCell ref="B38:B39"/>
    <mergeCell ref="C38:C39"/>
    <mergeCell ref="D38:D39"/>
    <mergeCell ref="E38:E39"/>
    <mergeCell ref="F38:F39"/>
    <mergeCell ref="H38:H39"/>
    <mergeCell ref="A29:A30"/>
    <mergeCell ref="B29:F30"/>
    <mergeCell ref="H29:J30"/>
    <mergeCell ref="A31:A34"/>
    <mergeCell ref="B31:B32"/>
    <mergeCell ref="C31:C32"/>
    <mergeCell ref="D31:D32"/>
    <mergeCell ref="E31:E32"/>
    <mergeCell ref="F31:F32"/>
    <mergeCell ref="H31:H32"/>
    <mergeCell ref="I31:I32"/>
    <mergeCell ref="J31:J32"/>
    <mergeCell ref="B33:B34"/>
    <mergeCell ref="C33:C34"/>
    <mergeCell ref="D33:D34"/>
    <mergeCell ref="E33:E34"/>
    <mergeCell ref="F33:F34"/>
    <mergeCell ref="H33:H34"/>
    <mergeCell ref="I33:I34"/>
    <mergeCell ref="J33:J34"/>
    <mergeCell ref="A22:A23"/>
    <mergeCell ref="B22:F23"/>
    <mergeCell ref="H22:J23"/>
    <mergeCell ref="A24:A27"/>
    <mergeCell ref="B24:B25"/>
    <mergeCell ref="C24:C25"/>
    <mergeCell ref="D24:D25"/>
    <mergeCell ref="E24:E25"/>
    <mergeCell ref="F24:F25"/>
    <mergeCell ref="H24:H25"/>
    <mergeCell ref="I24:I25"/>
    <mergeCell ref="J24:J25"/>
    <mergeCell ref="B26:B27"/>
    <mergeCell ref="C26:C27"/>
    <mergeCell ref="D26:D27"/>
    <mergeCell ref="E26:E27"/>
    <mergeCell ref="F26:F27"/>
    <mergeCell ref="H26:H27"/>
    <mergeCell ref="I26:I27"/>
    <mergeCell ref="J26:J27"/>
    <mergeCell ref="A15:A16"/>
    <mergeCell ref="B15:F16"/>
    <mergeCell ref="H15:J16"/>
    <mergeCell ref="A17:A20"/>
    <mergeCell ref="B17:B18"/>
    <mergeCell ref="C17:C18"/>
    <mergeCell ref="D17:D18"/>
    <mergeCell ref="E17:E18"/>
    <mergeCell ref="F17:F18"/>
    <mergeCell ref="H17:H18"/>
    <mergeCell ref="I17:I18"/>
    <mergeCell ref="J17:J18"/>
    <mergeCell ref="B19:B20"/>
    <mergeCell ref="C19:C20"/>
    <mergeCell ref="D19:D20"/>
    <mergeCell ref="E19:E20"/>
    <mergeCell ref="F19:F20"/>
    <mergeCell ref="H19:H20"/>
    <mergeCell ref="I19:I20"/>
    <mergeCell ref="J19:J20"/>
    <mergeCell ref="A8:A9"/>
    <mergeCell ref="B8:F9"/>
    <mergeCell ref="H8:J9"/>
    <mergeCell ref="A10:A13"/>
    <mergeCell ref="B10:B11"/>
    <mergeCell ref="C10:C11"/>
    <mergeCell ref="D10:D11"/>
    <mergeCell ref="E10:E11"/>
    <mergeCell ref="F10:F11"/>
    <mergeCell ref="H10:H11"/>
    <mergeCell ref="I10:I11"/>
    <mergeCell ref="J10:J11"/>
    <mergeCell ref="B12:B13"/>
    <mergeCell ref="C12:C13"/>
    <mergeCell ref="D12:D13"/>
    <mergeCell ref="E12:E13"/>
    <mergeCell ref="F12:F13"/>
    <mergeCell ref="H12:H13"/>
    <mergeCell ref="I12:I13"/>
    <mergeCell ref="J12:J13"/>
    <mergeCell ref="A1:A2"/>
    <mergeCell ref="B1:F2"/>
    <mergeCell ref="H1:J2"/>
    <mergeCell ref="A3:A6"/>
    <mergeCell ref="B3:B4"/>
    <mergeCell ref="C3:C4"/>
    <mergeCell ref="D3:D4"/>
    <mergeCell ref="E3:E4"/>
    <mergeCell ref="F3:F4"/>
    <mergeCell ref="H3:H4"/>
    <mergeCell ref="I3:I4"/>
    <mergeCell ref="J3:J4"/>
    <mergeCell ref="B5:B6"/>
    <mergeCell ref="C5:C6"/>
    <mergeCell ref="D5:D6"/>
    <mergeCell ref="E5:E6"/>
    <mergeCell ref="F5:F6"/>
    <mergeCell ref="H5:H6"/>
    <mergeCell ref="I5:I6"/>
    <mergeCell ref="J5:J6"/>
  </mergeCells>
  <conditionalFormatting sqref="C5:F5">
    <cfRule type="cellIs" dxfId="95" priority="19" operator="equal">
      <formula>15</formula>
    </cfRule>
    <cfRule type="cellIs" dxfId="94" priority="20" operator="lessThan">
      <formula>15</formula>
    </cfRule>
    <cfRule type="cellIs" dxfId="93" priority="21" operator="greaterThan">
      <formula>15</formula>
    </cfRule>
  </conditionalFormatting>
  <conditionalFormatting sqref="B12:F12">
    <cfRule type="cellIs" dxfId="92" priority="16" operator="equal">
      <formula>15</formula>
    </cfRule>
    <cfRule type="cellIs" dxfId="91" priority="17" operator="lessThan">
      <formula>15</formula>
    </cfRule>
    <cfRule type="cellIs" dxfId="90" priority="18" operator="greaterThan">
      <formula>15</formula>
    </cfRule>
  </conditionalFormatting>
  <conditionalFormatting sqref="B40:F40">
    <cfRule type="cellIs" dxfId="89" priority="4" operator="equal">
      <formula>15</formula>
    </cfRule>
    <cfRule type="cellIs" dxfId="88" priority="5" operator="lessThan">
      <formula>15</formula>
    </cfRule>
    <cfRule type="cellIs" dxfId="87" priority="6" operator="greaterThan">
      <formula>15</formula>
    </cfRule>
  </conditionalFormatting>
  <conditionalFormatting sqref="B19:F19">
    <cfRule type="cellIs" dxfId="86" priority="13" operator="equal">
      <formula>15</formula>
    </cfRule>
    <cfRule type="cellIs" dxfId="85" priority="14" operator="lessThan">
      <formula>15</formula>
    </cfRule>
    <cfRule type="cellIs" dxfId="84" priority="15" operator="greaterThan">
      <formula>15</formula>
    </cfRule>
  </conditionalFormatting>
  <conditionalFormatting sqref="B26:F26">
    <cfRule type="cellIs" dxfId="83" priority="10" operator="equal">
      <formula>15</formula>
    </cfRule>
    <cfRule type="cellIs" dxfId="82" priority="11" operator="lessThan">
      <formula>15</formula>
    </cfRule>
    <cfRule type="cellIs" dxfId="81" priority="12" operator="greaterThan">
      <formula>15</formula>
    </cfRule>
  </conditionalFormatting>
  <conditionalFormatting sqref="B33:F33">
    <cfRule type="cellIs" dxfId="80" priority="7" operator="equal">
      <formula>15</formula>
    </cfRule>
    <cfRule type="cellIs" dxfId="79" priority="8" operator="lessThan">
      <formula>15</formula>
    </cfRule>
    <cfRule type="cellIs" dxfId="78" priority="9" operator="greaterThan">
      <formula>15</formula>
    </cfRule>
  </conditionalFormatting>
  <conditionalFormatting sqref="B5">
    <cfRule type="cellIs" dxfId="77" priority="1" operator="equal">
      <formula>15</formula>
    </cfRule>
    <cfRule type="cellIs" dxfId="76" priority="2" operator="lessThan">
      <formula>15</formula>
    </cfRule>
    <cfRule type="cellIs" dxfId="75" priority="3" operator="greaterThan">
      <formula>15</formula>
    </cfRule>
  </conditionalFormatting>
  <printOptions horizontalCentered="1" verticalCentered="1"/>
  <pageMargins left="0" right="0" top="0" bottom="0" header="0" footer="0"/>
  <pageSetup paperSize="9" scale="75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9">
    <tabColor rgb="FF00FFFF"/>
  </sheetPr>
  <dimension ref="A1:AE26"/>
  <sheetViews>
    <sheetView topLeftCell="A7" zoomScale="80" zoomScaleNormal="80" workbookViewId="0"/>
  </sheetViews>
  <sheetFormatPr baseColWidth="10" defaultColWidth="11.42578125" defaultRowHeight="14.25"/>
  <cols>
    <col min="1" max="1" width="1.7109375" style="6" customWidth="1"/>
    <col min="2" max="2" width="12.7109375" style="6" customWidth="1"/>
    <col min="3" max="3" width="1.7109375" style="6" customWidth="1"/>
    <col min="4" max="10" width="12.7109375" style="6" customWidth="1"/>
    <col min="11" max="11" width="3.7109375" style="6" customWidth="1"/>
    <col min="12" max="12" width="12.7109375" style="6" customWidth="1"/>
    <col min="13" max="13" width="5.7109375" style="6" customWidth="1"/>
    <col min="14" max="14" width="12.7109375" style="6" customWidth="1"/>
    <col min="15" max="15" width="1.7109375" style="6" customWidth="1"/>
    <col min="16" max="22" width="12.7109375" style="6" customWidth="1"/>
    <col min="23" max="23" width="3.7109375" style="6" customWidth="1"/>
    <col min="24" max="24" width="12.7109375" style="6" customWidth="1"/>
    <col min="25" max="26" width="11.42578125" style="6"/>
    <col min="27" max="27" width="13.7109375" style="6" bestFit="1" customWidth="1"/>
    <col min="28" max="16384" width="11.42578125" style="6"/>
  </cols>
  <sheetData>
    <row r="1" spans="1:31" s="2" customFormat="1" ht="30" customHeight="1" thickTop="1" thickBot="1">
      <c r="A1" s="6"/>
      <c r="B1" s="136" t="s">
        <v>88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  <c r="Y1" s="6"/>
      <c r="Z1" s="6"/>
      <c r="AA1" s="107">
        <v>31122025</v>
      </c>
      <c r="AB1" s="6"/>
      <c r="AC1" s="6"/>
      <c r="AD1" s="6"/>
      <c r="AE1" s="6"/>
    </row>
    <row r="2" spans="1:31" s="2" customFormat="1" ht="9.9499999999999993" customHeight="1" thickTop="1" thickBot="1">
      <c r="A2" s="6"/>
      <c r="B2" s="9"/>
      <c r="C2" s="9"/>
      <c r="D2" s="10"/>
      <c r="E2" s="10"/>
      <c r="F2" s="10"/>
      <c r="G2" s="10"/>
      <c r="H2" s="10"/>
      <c r="I2" s="10"/>
      <c r="J2" s="10"/>
      <c r="K2" s="9"/>
      <c r="L2" s="10"/>
      <c r="M2" s="9"/>
      <c r="N2" s="9"/>
      <c r="O2" s="9"/>
      <c r="P2" s="10"/>
      <c r="Q2" s="10"/>
      <c r="R2" s="10"/>
      <c r="S2" s="10"/>
      <c r="T2" s="10"/>
      <c r="U2" s="10"/>
      <c r="V2" s="10"/>
      <c r="W2" s="9"/>
      <c r="X2" s="10"/>
      <c r="Y2" s="6"/>
      <c r="Z2" s="6"/>
      <c r="AA2" s="6"/>
      <c r="AB2" s="6"/>
      <c r="AC2" s="6"/>
      <c r="AD2" s="6"/>
      <c r="AE2" s="6"/>
    </row>
    <row r="3" spans="1:31" ht="24.95" customHeight="1" thickTop="1" thickBot="1">
      <c r="B3" s="141" t="s">
        <v>7</v>
      </c>
      <c r="D3" s="7" t="s">
        <v>13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L3" s="7" t="s">
        <v>6</v>
      </c>
      <c r="N3" s="141" t="s">
        <v>8</v>
      </c>
      <c r="P3" s="7" t="s">
        <v>13</v>
      </c>
      <c r="Q3" s="8" t="s">
        <v>0</v>
      </c>
      <c r="R3" s="8" t="s">
        <v>1</v>
      </c>
      <c r="S3" s="8" t="s">
        <v>2</v>
      </c>
      <c r="T3" s="8" t="s">
        <v>3</v>
      </c>
      <c r="U3" s="8" t="s">
        <v>4</v>
      </c>
      <c r="V3" s="8" t="s">
        <v>5</v>
      </c>
      <c r="X3" s="7" t="s">
        <v>6</v>
      </c>
    </row>
    <row r="4" spans="1:31" ht="30" customHeight="1" thickTop="1" thickBot="1">
      <c r="B4" s="142"/>
      <c r="C4" s="3"/>
      <c r="D4" s="99" t="s">
        <v>12</v>
      </c>
      <c r="E4" s="103"/>
      <c r="F4" s="103"/>
      <c r="G4" s="103"/>
      <c r="H4" s="103"/>
      <c r="I4" s="103"/>
      <c r="J4" s="103"/>
      <c r="K4" s="5"/>
      <c r="L4" s="108">
        <f>COUNTIFS($E4:$J4,"13")*5</f>
        <v>0</v>
      </c>
      <c r="N4" s="142"/>
      <c r="O4" s="3"/>
      <c r="P4" s="99" t="s">
        <v>9</v>
      </c>
      <c r="Q4" s="103"/>
      <c r="R4" s="103"/>
      <c r="S4" s="103"/>
      <c r="T4" s="103"/>
      <c r="U4" s="103"/>
      <c r="V4" s="103"/>
      <c r="W4" s="5"/>
      <c r="X4" s="108">
        <f>COUNTIFS($Q4:$V4,"13")*5</f>
        <v>0</v>
      </c>
    </row>
    <row r="5" spans="1:31" ht="30" customHeight="1" thickTop="1" thickBot="1">
      <c r="B5" s="142"/>
      <c r="C5" s="3"/>
      <c r="D5" s="99" t="s">
        <v>9</v>
      </c>
      <c r="E5" s="103"/>
      <c r="F5" s="103"/>
      <c r="G5" s="103"/>
      <c r="H5" s="103"/>
      <c r="I5" s="103"/>
      <c r="J5" s="103"/>
      <c r="K5" s="5"/>
      <c r="L5" s="108">
        <f t="shared" ref="L5:L9" si="0">COUNTIFS($E5:$J5,"13")*5</f>
        <v>0</v>
      </c>
      <c r="N5" s="142"/>
      <c r="O5" s="3"/>
      <c r="P5" s="99" t="s">
        <v>11</v>
      </c>
      <c r="Q5" s="103"/>
      <c r="R5" s="103"/>
      <c r="S5" s="103"/>
      <c r="T5" s="103"/>
      <c r="U5" s="103"/>
      <c r="V5" s="103"/>
      <c r="W5" s="5"/>
      <c r="X5" s="108">
        <f t="shared" ref="X5:X9" si="1">COUNTIFS($Q5:$V5,"13")*5</f>
        <v>0</v>
      </c>
    </row>
    <row r="6" spans="1:31" ht="30" customHeight="1" thickTop="1" thickBot="1">
      <c r="B6" s="142"/>
      <c r="C6" s="3"/>
      <c r="D6" s="102" t="s">
        <v>11</v>
      </c>
      <c r="E6" s="100"/>
      <c r="F6" s="100"/>
      <c r="G6" s="100"/>
      <c r="H6" s="100"/>
      <c r="I6" s="100"/>
      <c r="J6" s="100"/>
      <c r="K6" s="5"/>
      <c r="L6" s="109">
        <f t="shared" si="0"/>
        <v>0</v>
      </c>
      <c r="N6" s="142"/>
      <c r="O6" s="3"/>
      <c r="P6" s="102" t="s">
        <v>10</v>
      </c>
      <c r="Q6" s="100"/>
      <c r="R6" s="100"/>
      <c r="S6" s="100"/>
      <c r="T6" s="100"/>
      <c r="U6" s="100"/>
      <c r="V6" s="100"/>
      <c r="W6" s="5"/>
      <c r="X6" s="109">
        <f t="shared" si="1"/>
        <v>0</v>
      </c>
    </row>
    <row r="7" spans="1:31" ht="30" customHeight="1" thickTop="1" thickBot="1">
      <c r="B7" s="142"/>
      <c r="C7" s="3"/>
      <c r="D7" s="102" t="s">
        <v>10</v>
      </c>
      <c r="E7" s="100"/>
      <c r="F7" s="100"/>
      <c r="G7" s="100"/>
      <c r="H7" s="100"/>
      <c r="I7" s="100"/>
      <c r="J7" s="100"/>
      <c r="K7" s="5"/>
      <c r="L7" s="109">
        <f t="shared" si="0"/>
        <v>0</v>
      </c>
      <c r="N7" s="142"/>
      <c r="O7" s="3"/>
      <c r="P7" s="102" t="s">
        <v>69</v>
      </c>
      <c r="Q7" s="100"/>
      <c r="R7" s="100"/>
      <c r="S7" s="100"/>
      <c r="T7" s="100"/>
      <c r="U7" s="100"/>
      <c r="V7" s="100"/>
      <c r="W7" s="5"/>
      <c r="X7" s="109">
        <f t="shared" si="1"/>
        <v>0</v>
      </c>
    </row>
    <row r="8" spans="1:31" ht="30" customHeight="1" thickTop="1" thickBot="1">
      <c r="B8" s="142"/>
      <c r="C8" s="3"/>
      <c r="D8" s="101" t="s">
        <v>69</v>
      </c>
      <c r="E8" s="104"/>
      <c r="F8" s="104"/>
      <c r="G8" s="104"/>
      <c r="H8" s="104"/>
      <c r="I8" s="104"/>
      <c r="J8" s="104"/>
      <c r="K8" s="5"/>
      <c r="L8" s="110">
        <f t="shared" si="0"/>
        <v>0</v>
      </c>
      <c r="N8" s="142"/>
      <c r="O8" s="3"/>
      <c r="P8" s="101" t="s">
        <v>47</v>
      </c>
      <c r="Q8" s="104"/>
      <c r="R8" s="104"/>
      <c r="S8" s="104"/>
      <c r="T8" s="104"/>
      <c r="U8" s="104"/>
      <c r="V8" s="104"/>
      <c r="W8" s="5"/>
      <c r="X8" s="110">
        <f t="shared" si="1"/>
        <v>0</v>
      </c>
    </row>
    <row r="9" spans="1:31" ht="30" customHeight="1" thickTop="1" thickBot="1">
      <c r="B9" s="143"/>
      <c r="C9" s="3"/>
      <c r="D9" s="101" t="s">
        <v>47</v>
      </c>
      <c r="E9" s="104"/>
      <c r="F9" s="104"/>
      <c r="G9" s="104"/>
      <c r="H9" s="104"/>
      <c r="I9" s="104"/>
      <c r="J9" s="104"/>
      <c r="K9" s="5"/>
      <c r="L9" s="110">
        <f t="shared" si="0"/>
        <v>0</v>
      </c>
      <c r="N9" s="143"/>
      <c r="O9" s="3"/>
      <c r="P9" s="101" t="s">
        <v>12</v>
      </c>
      <c r="Q9" s="104"/>
      <c r="R9" s="104"/>
      <c r="S9" s="104"/>
      <c r="T9" s="104"/>
      <c r="U9" s="104"/>
      <c r="V9" s="104"/>
      <c r="W9" s="5"/>
      <c r="X9" s="110">
        <f t="shared" si="1"/>
        <v>0</v>
      </c>
    </row>
    <row r="10" spans="1:31" ht="15" customHeight="1" thickTop="1" thickBot="1"/>
    <row r="11" spans="1:31" ht="24.95" customHeight="1" thickTop="1" thickBot="1">
      <c r="B11" s="141" t="s">
        <v>14</v>
      </c>
      <c r="D11" s="4" t="s">
        <v>13</v>
      </c>
      <c r="E11" s="1" t="s">
        <v>0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5</v>
      </c>
      <c r="L11" s="4" t="s">
        <v>6</v>
      </c>
      <c r="N11" s="141" t="s">
        <v>15</v>
      </c>
      <c r="P11" s="4" t="s">
        <v>13</v>
      </c>
      <c r="Q11" s="1" t="s">
        <v>0</v>
      </c>
      <c r="R11" s="1" t="s">
        <v>1</v>
      </c>
      <c r="S11" s="1" t="s">
        <v>2</v>
      </c>
      <c r="T11" s="1" t="s">
        <v>3</v>
      </c>
      <c r="U11" s="1" t="s">
        <v>4</v>
      </c>
      <c r="V11" s="1" t="s">
        <v>5</v>
      </c>
      <c r="X11" s="4" t="s">
        <v>6</v>
      </c>
    </row>
    <row r="12" spans="1:31" ht="30" customHeight="1" thickTop="1" thickBot="1">
      <c r="B12" s="142"/>
      <c r="C12" s="3"/>
      <c r="D12" s="99" t="s">
        <v>47</v>
      </c>
      <c r="E12" s="103"/>
      <c r="F12" s="103"/>
      <c r="G12" s="103"/>
      <c r="H12" s="103"/>
      <c r="I12" s="103"/>
      <c r="J12" s="103"/>
      <c r="K12" s="5"/>
      <c r="L12" s="108">
        <f t="shared" ref="L12:L17" si="2">COUNTIFS($E12:$J12,"13")*5</f>
        <v>0</v>
      </c>
      <c r="N12" s="142"/>
      <c r="O12" s="3"/>
      <c r="P12" s="99" t="s">
        <v>9</v>
      </c>
      <c r="Q12" s="103"/>
      <c r="R12" s="103"/>
      <c r="S12" s="103"/>
      <c r="T12" s="103"/>
      <c r="U12" s="103"/>
      <c r="V12" s="103"/>
      <c r="W12" s="5"/>
      <c r="X12" s="108">
        <f t="shared" ref="X12:X17" si="3">COUNTIFS($Q12:$V12,"13")*5</f>
        <v>0</v>
      </c>
    </row>
    <row r="13" spans="1:31" ht="30" customHeight="1" thickTop="1" thickBot="1">
      <c r="B13" s="142"/>
      <c r="C13" s="3"/>
      <c r="D13" s="99" t="s">
        <v>9</v>
      </c>
      <c r="E13" s="103"/>
      <c r="F13" s="103"/>
      <c r="G13" s="103"/>
      <c r="H13" s="103"/>
      <c r="I13" s="103"/>
      <c r="J13" s="103"/>
      <c r="K13" s="5"/>
      <c r="L13" s="108">
        <f t="shared" si="2"/>
        <v>0</v>
      </c>
      <c r="N13" s="142"/>
      <c r="O13" s="3"/>
      <c r="P13" s="99" t="s">
        <v>10</v>
      </c>
      <c r="Q13" s="103"/>
      <c r="R13" s="103"/>
      <c r="S13" s="103"/>
      <c r="T13" s="103"/>
      <c r="U13" s="103"/>
      <c r="V13" s="103"/>
      <c r="W13" s="5"/>
      <c r="X13" s="108">
        <f t="shared" si="3"/>
        <v>0</v>
      </c>
    </row>
    <row r="14" spans="1:31" ht="30" customHeight="1" thickTop="1" thickBot="1">
      <c r="B14" s="142"/>
      <c r="C14" s="3"/>
      <c r="D14" s="102" t="s">
        <v>12</v>
      </c>
      <c r="E14" s="100"/>
      <c r="F14" s="100"/>
      <c r="G14" s="100"/>
      <c r="H14" s="100"/>
      <c r="I14" s="100"/>
      <c r="J14" s="100"/>
      <c r="K14" s="5"/>
      <c r="L14" s="109">
        <f t="shared" si="2"/>
        <v>0</v>
      </c>
      <c r="N14" s="142"/>
      <c r="O14" s="3"/>
      <c r="P14" s="102" t="s">
        <v>69</v>
      </c>
      <c r="Q14" s="100"/>
      <c r="R14" s="100"/>
      <c r="S14" s="100"/>
      <c r="T14" s="100"/>
      <c r="U14" s="100"/>
      <c r="V14" s="100"/>
      <c r="W14" s="5"/>
      <c r="X14" s="109">
        <f t="shared" si="3"/>
        <v>0</v>
      </c>
    </row>
    <row r="15" spans="1:31" ht="30" customHeight="1" thickTop="1" thickBot="1">
      <c r="B15" s="142"/>
      <c r="C15" s="3"/>
      <c r="D15" s="102" t="s">
        <v>10</v>
      </c>
      <c r="E15" s="100"/>
      <c r="F15" s="100"/>
      <c r="G15" s="100"/>
      <c r="H15" s="100"/>
      <c r="I15" s="100"/>
      <c r="J15" s="100"/>
      <c r="K15" s="5"/>
      <c r="L15" s="109">
        <f t="shared" si="2"/>
        <v>0</v>
      </c>
      <c r="N15" s="142"/>
      <c r="O15" s="3"/>
      <c r="P15" s="102" t="s">
        <v>12</v>
      </c>
      <c r="Q15" s="100"/>
      <c r="R15" s="100"/>
      <c r="S15" s="100"/>
      <c r="T15" s="100"/>
      <c r="U15" s="100"/>
      <c r="V15" s="100"/>
      <c r="W15" s="5"/>
      <c r="X15" s="109">
        <f t="shared" si="3"/>
        <v>0</v>
      </c>
    </row>
    <row r="16" spans="1:31" ht="30" customHeight="1" thickTop="1" thickBot="1">
      <c r="B16" s="142"/>
      <c r="C16" s="3"/>
      <c r="D16" s="101" t="s">
        <v>69</v>
      </c>
      <c r="E16" s="104"/>
      <c r="F16" s="104"/>
      <c r="G16" s="104"/>
      <c r="H16" s="104"/>
      <c r="I16" s="104"/>
      <c r="J16" s="104"/>
      <c r="K16" s="5"/>
      <c r="L16" s="110">
        <f t="shared" si="2"/>
        <v>0</v>
      </c>
      <c r="N16" s="142"/>
      <c r="O16" s="3"/>
      <c r="P16" s="101" t="s">
        <v>11</v>
      </c>
      <c r="Q16" s="104"/>
      <c r="R16" s="104"/>
      <c r="S16" s="104"/>
      <c r="T16" s="104"/>
      <c r="U16" s="104"/>
      <c r="V16" s="104"/>
      <c r="W16" s="5"/>
      <c r="X16" s="110">
        <f t="shared" si="3"/>
        <v>0</v>
      </c>
    </row>
    <row r="17" spans="1:31" ht="30" customHeight="1" thickTop="1" thickBot="1">
      <c r="B17" s="143"/>
      <c r="C17" s="3"/>
      <c r="D17" s="101" t="s">
        <v>11</v>
      </c>
      <c r="E17" s="104"/>
      <c r="F17" s="104"/>
      <c r="G17" s="104"/>
      <c r="H17" s="104"/>
      <c r="I17" s="104"/>
      <c r="J17" s="104"/>
      <c r="K17" s="5"/>
      <c r="L17" s="110">
        <f t="shared" si="2"/>
        <v>0</v>
      </c>
      <c r="N17" s="143"/>
      <c r="O17" s="3"/>
      <c r="P17" s="101" t="s">
        <v>47</v>
      </c>
      <c r="Q17" s="104"/>
      <c r="R17" s="104"/>
      <c r="S17" s="104"/>
      <c r="T17" s="104"/>
      <c r="U17" s="104"/>
      <c r="V17" s="104"/>
      <c r="W17" s="5"/>
      <c r="X17" s="110">
        <f t="shared" si="3"/>
        <v>0</v>
      </c>
    </row>
    <row r="18" spans="1:31" s="2" customFormat="1" ht="15" customHeight="1" thickTop="1" thickBo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2" customFormat="1" ht="24.95" customHeight="1" thickTop="1" thickBot="1">
      <c r="A19" s="6"/>
      <c r="B19" s="141" t="s">
        <v>16</v>
      </c>
      <c r="C19" s="6"/>
      <c r="D19" s="4" t="s">
        <v>13</v>
      </c>
      <c r="E19" s="1" t="s">
        <v>0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5</v>
      </c>
      <c r="K19" s="6"/>
      <c r="L19" s="4" t="s">
        <v>6</v>
      </c>
      <c r="M19" s="6"/>
      <c r="N19" s="6"/>
      <c r="O19" s="6"/>
      <c r="P19" s="6"/>
      <c r="Q19" s="6"/>
      <c r="R19" s="4" t="s">
        <v>13</v>
      </c>
      <c r="S19" s="4" t="s">
        <v>17</v>
      </c>
      <c r="T19" s="6"/>
      <c r="U19" s="4" t="s">
        <v>13</v>
      </c>
      <c r="V19" s="106" t="s">
        <v>17</v>
      </c>
      <c r="W19" s="139" t="s">
        <v>44</v>
      </c>
      <c r="X19" s="140"/>
      <c r="Y19" s="6"/>
      <c r="Z19" s="6"/>
      <c r="AA19" s="6"/>
      <c r="AB19" s="6"/>
      <c r="AC19" s="6"/>
      <c r="AD19" s="6"/>
      <c r="AE19" s="6"/>
    </row>
    <row r="20" spans="1:31" s="2" customFormat="1" ht="30" customHeight="1" thickTop="1" thickBot="1">
      <c r="A20" s="6"/>
      <c r="B20" s="142"/>
      <c r="C20" s="3"/>
      <c r="D20" s="99" t="s">
        <v>9</v>
      </c>
      <c r="E20" s="103"/>
      <c r="F20" s="103"/>
      <c r="G20" s="103"/>
      <c r="H20" s="103"/>
      <c r="I20" s="103"/>
      <c r="J20" s="103"/>
      <c r="K20" s="5"/>
      <c r="L20" s="108">
        <f t="shared" ref="L20:L25" si="4">COUNTIFS($E20:$J20,"13")*5</f>
        <v>0</v>
      </c>
      <c r="M20" s="6"/>
      <c r="N20" s="6"/>
      <c r="O20" s="6"/>
      <c r="P20" s="6"/>
      <c r="Q20" s="6"/>
      <c r="R20" s="105" t="s">
        <v>9</v>
      </c>
      <c r="S20" s="111">
        <f>$L$5+$X$4+$L$13+$X$12+$L$20</f>
        <v>0</v>
      </c>
      <c r="T20" s="6"/>
      <c r="U20" s="105" t="s">
        <v>9</v>
      </c>
      <c r="V20" s="112">
        <v>0</v>
      </c>
      <c r="W20" s="113">
        <f t="shared" ref="W20:W25" si="5">RANK(V20,V$20:V$25,0)</f>
        <v>1</v>
      </c>
      <c r="X20" s="114" t="s">
        <v>45</v>
      </c>
      <c r="Y20" s="6"/>
      <c r="Z20" s="6"/>
      <c r="AA20" s="6"/>
      <c r="AB20" s="6"/>
      <c r="AC20" s="6"/>
      <c r="AD20" s="6"/>
      <c r="AE20" s="6"/>
    </row>
    <row r="21" spans="1:31" s="2" customFormat="1" ht="30" customHeight="1" thickTop="1" thickBot="1">
      <c r="A21" s="6"/>
      <c r="B21" s="142"/>
      <c r="C21" s="3"/>
      <c r="D21" s="99" t="s">
        <v>69</v>
      </c>
      <c r="E21" s="103"/>
      <c r="F21" s="103"/>
      <c r="G21" s="103"/>
      <c r="H21" s="103"/>
      <c r="I21" s="103"/>
      <c r="J21" s="103"/>
      <c r="K21" s="5"/>
      <c r="L21" s="108">
        <f t="shared" si="4"/>
        <v>0</v>
      </c>
      <c r="M21" s="6"/>
      <c r="N21" s="6"/>
      <c r="O21" s="6"/>
      <c r="P21" s="6"/>
      <c r="Q21" s="6"/>
      <c r="R21" s="105" t="s">
        <v>12</v>
      </c>
      <c r="S21" s="111">
        <f>$L$4+$X$9+$L$14+$X$15+$L$24</f>
        <v>0</v>
      </c>
      <c r="T21" s="6"/>
      <c r="U21" s="105" t="s">
        <v>12</v>
      </c>
      <c r="V21" s="112">
        <v>0</v>
      </c>
      <c r="W21" s="113">
        <f t="shared" si="5"/>
        <v>1</v>
      </c>
      <c r="X21" s="114" t="s">
        <v>45</v>
      </c>
      <c r="Y21" s="6"/>
      <c r="Z21" s="6"/>
      <c r="AA21" s="6"/>
      <c r="AB21" s="6"/>
      <c r="AC21" s="6"/>
      <c r="AD21" s="6"/>
      <c r="AE21" s="6"/>
    </row>
    <row r="22" spans="1:31" s="2" customFormat="1" ht="30" customHeight="1" thickTop="1" thickBot="1">
      <c r="A22" s="6"/>
      <c r="B22" s="142"/>
      <c r="C22" s="3"/>
      <c r="D22" s="102" t="s">
        <v>10</v>
      </c>
      <c r="E22" s="100"/>
      <c r="F22" s="100"/>
      <c r="G22" s="100"/>
      <c r="H22" s="100"/>
      <c r="I22" s="100"/>
      <c r="J22" s="100"/>
      <c r="K22" s="5"/>
      <c r="L22" s="109">
        <f t="shared" si="4"/>
        <v>0</v>
      </c>
      <c r="M22" s="6"/>
      <c r="N22" s="6"/>
      <c r="O22" s="6"/>
      <c r="P22" s="6"/>
      <c r="Q22" s="6"/>
      <c r="R22" s="105" t="s">
        <v>10</v>
      </c>
      <c r="S22" s="111">
        <f>$L$7+$X$6+$L$15+$X$13+$L$22</f>
        <v>0</v>
      </c>
      <c r="T22" s="6"/>
      <c r="U22" s="105" t="s">
        <v>10</v>
      </c>
      <c r="V22" s="112">
        <v>0</v>
      </c>
      <c r="W22" s="113">
        <f t="shared" si="5"/>
        <v>1</v>
      </c>
      <c r="X22" s="114" t="s">
        <v>45</v>
      </c>
      <c r="Y22" s="6"/>
      <c r="Z22" s="6"/>
      <c r="AA22" s="6"/>
      <c r="AB22" s="6"/>
      <c r="AC22" s="6"/>
      <c r="AD22" s="6"/>
      <c r="AE22" s="6"/>
    </row>
    <row r="23" spans="1:31" s="2" customFormat="1" ht="30" customHeight="1" thickTop="1" thickBot="1">
      <c r="A23" s="6"/>
      <c r="B23" s="142"/>
      <c r="C23" s="3"/>
      <c r="D23" s="102" t="s">
        <v>47</v>
      </c>
      <c r="E23" s="100"/>
      <c r="F23" s="100"/>
      <c r="G23" s="100"/>
      <c r="H23" s="100"/>
      <c r="I23" s="100"/>
      <c r="J23" s="100"/>
      <c r="K23" s="5"/>
      <c r="L23" s="109">
        <f t="shared" si="4"/>
        <v>0</v>
      </c>
      <c r="M23" s="6"/>
      <c r="N23" s="6"/>
      <c r="O23" s="6"/>
      <c r="P23" s="6"/>
      <c r="Q23" s="6"/>
      <c r="R23" s="105" t="s">
        <v>11</v>
      </c>
      <c r="S23" s="111">
        <f>$L$6+$X$5+$L$17+$X$16+$L$25</f>
        <v>0</v>
      </c>
      <c r="T23" s="6"/>
      <c r="U23" s="105" t="s">
        <v>11</v>
      </c>
      <c r="V23" s="112">
        <v>0</v>
      </c>
      <c r="W23" s="113">
        <f t="shared" si="5"/>
        <v>1</v>
      </c>
      <c r="X23" s="114" t="s">
        <v>45</v>
      </c>
      <c r="Y23" s="6"/>
      <c r="Z23" s="6"/>
      <c r="AA23" s="6"/>
      <c r="AB23" s="6"/>
      <c r="AC23" s="6"/>
      <c r="AD23" s="6"/>
      <c r="AE23" s="6"/>
    </row>
    <row r="24" spans="1:31" s="2" customFormat="1" ht="30" customHeight="1" thickTop="1" thickBot="1">
      <c r="A24" s="6"/>
      <c r="B24" s="142"/>
      <c r="C24" s="3"/>
      <c r="D24" s="101" t="s">
        <v>12</v>
      </c>
      <c r="E24" s="104"/>
      <c r="F24" s="104"/>
      <c r="G24" s="104"/>
      <c r="H24" s="104"/>
      <c r="I24" s="104"/>
      <c r="J24" s="104"/>
      <c r="K24" s="5"/>
      <c r="L24" s="110">
        <f t="shared" si="4"/>
        <v>0</v>
      </c>
      <c r="M24" s="6"/>
      <c r="N24" s="6"/>
      <c r="O24" s="6"/>
      <c r="P24" s="6"/>
      <c r="Q24" s="6"/>
      <c r="R24" s="105" t="s">
        <v>69</v>
      </c>
      <c r="S24" s="111">
        <f>$L$8+$X$7+$L$16+$X$14+$L$21</f>
        <v>0</v>
      </c>
      <c r="T24" s="6"/>
      <c r="U24" s="105" t="s">
        <v>69</v>
      </c>
      <c r="V24" s="112">
        <v>0</v>
      </c>
      <c r="W24" s="113">
        <f t="shared" si="5"/>
        <v>1</v>
      </c>
      <c r="X24" s="114" t="s">
        <v>45</v>
      </c>
      <c r="Y24" s="6"/>
      <c r="Z24" s="6"/>
      <c r="AA24" s="6"/>
      <c r="AB24" s="6"/>
      <c r="AC24" s="6"/>
      <c r="AD24" s="6"/>
      <c r="AE24" s="6"/>
    </row>
    <row r="25" spans="1:31" s="2" customFormat="1" ht="30" customHeight="1" thickTop="1" thickBot="1">
      <c r="A25" s="6"/>
      <c r="B25" s="143"/>
      <c r="C25" s="3"/>
      <c r="D25" s="101" t="s">
        <v>11</v>
      </c>
      <c r="E25" s="104"/>
      <c r="F25" s="104"/>
      <c r="G25" s="104"/>
      <c r="H25" s="104"/>
      <c r="I25" s="104"/>
      <c r="J25" s="104"/>
      <c r="K25" s="5"/>
      <c r="L25" s="110">
        <f t="shared" si="4"/>
        <v>0</v>
      </c>
      <c r="M25" s="6"/>
      <c r="N25" s="6"/>
      <c r="O25" s="6"/>
      <c r="P25" s="6"/>
      <c r="Q25" s="6"/>
      <c r="R25" s="105" t="s">
        <v>47</v>
      </c>
      <c r="S25" s="111">
        <f>$L$9+$X$8+$L$12+$X$17+$L$23</f>
        <v>0</v>
      </c>
      <c r="T25" s="6"/>
      <c r="U25" s="105" t="s">
        <v>47</v>
      </c>
      <c r="V25" s="112">
        <v>0</v>
      </c>
      <c r="W25" s="113">
        <f t="shared" si="5"/>
        <v>1</v>
      </c>
      <c r="X25" s="114" t="s">
        <v>45</v>
      </c>
      <c r="Y25" s="6"/>
      <c r="Z25" s="6"/>
      <c r="AA25" s="6"/>
      <c r="AB25" s="6"/>
      <c r="AC25" s="6"/>
      <c r="AD25" s="6"/>
      <c r="AE25" s="6"/>
    </row>
    <row r="26" spans="1:31" s="2" customFormat="1" ht="30" customHeight="1" thickTop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8"/>
      <c r="V26" s="6"/>
      <c r="W26" s="6"/>
      <c r="X26" s="6"/>
      <c r="Y26" s="6"/>
      <c r="Z26" s="6"/>
      <c r="AA26" s="6"/>
      <c r="AB26" s="6"/>
      <c r="AC26" s="6"/>
      <c r="AD26" s="6"/>
      <c r="AE26" s="6"/>
    </row>
  </sheetData>
  <sheetProtection password="C89E" sheet="1" objects="1" scenarios="1"/>
  <sortState ref="U19:V25">
    <sortCondition descending="1" ref="V20:V25"/>
  </sortState>
  <mergeCells count="7">
    <mergeCell ref="B19:B25"/>
    <mergeCell ref="W19:X19"/>
    <mergeCell ref="B1:X1"/>
    <mergeCell ref="B3:B9"/>
    <mergeCell ref="N3:N9"/>
    <mergeCell ref="B11:B17"/>
    <mergeCell ref="N11:N17"/>
  </mergeCells>
  <conditionalFormatting sqref="A1:XFD1048576">
    <cfRule type="expression" dxfId="74" priority="1">
      <formula>TODAY()&gt;$AA$1</formula>
    </cfRule>
  </conditionalFormatting>
  <pageMargins left="0" right="0" top="0" bottom="0" header="0" footer="0"/>
  <pageSetup paperSize="9" scale="85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10">
    <tabColor rgb="FF00FFFF"/>
  </sheetPr>
  <dimension ref="A1:L46"/>
  <sheetViews>
    <sheetView topLeftCell="A16" zoomScale="70" zoomScaleNormal="70" workbookViewId="0">
      <selection activeCell="H38" sqref="H38:H39"/>
    </sheetView>
  </sheetViews>
  <sheetFormatPr baseColWidth="10" defaultRowHeight="15"/>
  <cols>
    <col min="1" max="6" width="23.28515625" customWidth="1"/>
    <col min="7" max="7" width="2.7109375" customWidth="1"/>
    <col min="8" max="10" width="17.7109375" customWidth="1"/>
  </cols>
  <sheetData>
    <row r="1" spans="1:12" ht="15" customHeight="1" thickTop="1" thickBot="1">
      <c r="A1" s="144" t="s">
        <v>18</v>
      </c>
      <c r="B1" s="145" t="s">
        <v>23</v>
      </c>
      <c r="C1" s="145"/>
      <c r="D1" s="145"/>
      <c r="E1" s="145"/>
      <c r="F1" s="145"/>
      <c r="G1" s="11"/>
      <c r="H1" s="145" t="s">
        <v>23</v>
      </c>
      <c r="I1" s="145"/>
      <c r="J1" s="145"/>
    </row>
    <row r="2" spans="1:12" ht="15.75" customHeight="1" thickTop="1" thickBot="1">
      <c r="A2" s="144"/>
      <c r="B2" s="145"/>
      <c r="C2" s="145"/>
      <c r="D2" s="145"/>
      <c r="E2" s="145"/>
      <c r="F2" s="145"/>
      <c r="G2" s="11"/>
      <c r="H2" s="145"/>
      <c r="I2" s="145"/>
      <c r="J2" s="145"/>
    </row>
    <row r="3" spans="1:12" ht="15.75" customHeight="1" thickTop="1" thickBot="1">
      <c r="A3" s="146">
        <f>SUM(B5:F6)</f>
        <v>0</v>
      </c>
      <c r="B3" s="147" t="s">
        <v>20</v>
      </c>
      <c r="C3" s="147" t="s">
        <v>21</v>
      </c>
      <c r="D3" s="147" t="s">
        <v>46</v>
      </c>
      <c r="E3" s="147" t="s">
        <v>22</v>
      </c>
      <c r="F3" s="147" t="s">
        <v>70</v>
      </c>
      <c r="H3" s="148" t="s">
        <v>24</v>
      </c>
      <c r="I3" s="149" t="s">
        <v>25</v>
      </c>
      <c r="J3" s="150" t="s">
        <v>26</v>
      </c>
    </row>
    <row r="4" spans="1:12" ht="15.75" customHeight="1" thickTop="1" thickBot="1">
      <c r="A4" s="146"/>
      <c r="B4" s="147"/>
      <c r="C4" s="147"/>
      <c r="D4" s="147"/>
      <c r="E4" s="147"/>
      <c r="F4" s="147"/>
      <c r="H4" s="148"/>
      <c r="I4" s="149"/>
      <c r="J4" s="150"/>
    </row>
    <row r="5" spans="1:12" ht="15" customHeight="1" thickTop="1" thickBot="1">
      <c r="A5" s="146"/>
      <c r="B5" s="151">
        <f>'Journée 4'!L5</f>
        <v>0</v>
      </c>
      <c r="C5" s="151">
        <f>'Journée 4'!X4</f>
        <v>0</v>
      </c>
      <c r="D5" s="152">
        <f>'Journée 4'!L13</f>
        <v>0</v>
      </c>
      <c r="E5" s="152">
        <f>'Journée 4'!X12</f>
        <v>0</v>
      </c>
      <c r="F5" s="152">
        <f>'Journée 4'!L20</f>
        <v>0</v>
      </c>
      <c r="H5" s="195">
        <f>IF(ISBLANK('Journée 4'!$J$25),0,COUNTIF(B5:F6,"&gt;15"))</f>
        <v>0</v>
      </c>
      <c r="I5" s="197">
        <f>IF(ISBLANK('Journée 4'!$J$25),0,COUNTIF(C5:G6,"=15"))</f>
        <v>0</v>
      </c>
      <c r="J5" s="199">
        <f>IF(ISBLANK('Journée 4'!$J$25),0,COUNTIF(B5:F6,"&gt;=0")-COUNTIF(B5:F6,"&gt;14"))</f>
        <v>0</v>
      </c>
      <c r="L5" t="s">
        <v>38</v>
      </c>
    </row>
    <row r="6" spans="1:12" ht="15.75" customHeight="1" thickTop="1" thickBot="1">
      <c r="A6" s="146"/>
      <c r="B6" s="151"/>
      <c r="C6" s="151"/>
      <c r="D6" s="152"/>
      <c r="E6" s="152"/>
      <c r="F6" s="152"/>
      <c r="H6" s="196"/>
      <c r="I6" s="198"/>
      <c r="J6" s="200"/>
    </row>
    <row r="7" spans="1:12" ht="16.5" thickTop="1" thickBot="1"/>
    <row r="8" spans="1:12" ht="15" customHeight="1" thickTop="1" thickBot="1">
      <c r="A8" s="144" t="s">
        <v>18</v>
      </c>
      <c r="B8" s="156" t="s">
        <v>20</v>
      </c>
      <c r="C8" s="156"/>
      <c r="D8" s="156"/>
      <c r="E8" s="156"/>
      <c r="F8" s="156"/>
      <c r="H8" s="156" t="s">
        <v>20</v>
      </c>
      <c r="I8" s="156"/>
      <c r="J8" s="156"/>
    </row>
    <row r="9" spans="1:12" ht="15.75" customHeight="1" thickTop="1" thickBot="1">
      <c r="A9" s="144"/>
      <c r="B9" s="156"/>
      <c r="C9" s="156"/>
      <c r="D9" s="156"/>
      <c r="E9" s="156"/>
      <c r="F9" s="156"/>
      <c r="H9" s="156"/>
      <c r="I9" s="156"/>
      <c r="J9" s="156"/>
    </row>
    <row r="10" spans="1:12" ht="15.75" customHeight="1" thickTop="1" thickBot="1">
      <c r="A10" s="157">
        <f>SUM(B12:F13)</f>
        <v>0</v>
      </c>
      <c r="B10" s="147" t="s">
        <v>23</v>
      </c>
      <c r="C10" s="147" t="s">
        <v>46</v>
      </c>
      <c r="D10" s="147" t="s">
        <v>22</v>
      </c>
      <c r="E10" s="147" t="s">
        <v>70</v>
      </c>
      <c r="F10" s="147" t="s">
        <v>21</v>
      </c>
      <c r="H10" s="148" t="s">
        <v>24</v>
      </c>
      <c r="I10" s="149" t="s">
        <v>25</v>
      </c>
      <c r="J10" s="150" t="s">
        <v>26</v>
      </c>
    </row>
    <row r="11" spans="1:12" ht="15.75" customHeight="1" thickTop="1" thickBot="1">
      <c r="A11" s="157"/>
      <c r="B11" s="147"/>
      <c r="C11" s="147"/>
      <c r="D11" s="147"/>
      <c r="E11" s="147"/>
      <c r="F11" s="147"/>
      <c r="H11" s="148"/>
      <c r="I11" s="149"/>
      <c r="J11" s="150"/>
    </row>
    <row r="12" spans="1:12" ht="15" customHeight="1" thickTop="1" thickBot="1">
      <c r="A12" s="157"/>
      <c r="B12" s="152">
        <f>'Journée 4'!L4</f>
        <v>0</v>
      </c>
      <c r="C12" s="152">
        <f>'Journée 4'!X9</f>
        <v>0</v>
      </c>
      <c r="D12" s="152">
        <f>'Journée 4'!L14</f>
        <v>0</v>
      </c>
      <c r="E12" s="152">
        <f>'Journée 4'!X15</f>
        <v>0</v>
      </c>
      <c r="F12" s="152">
        <f>'Journée 4'!L24</f>
        <v>0</v>
      </c>
      <c r="H12" s="195">
        <f>IF(ISBLANK('Journée 4'!$J$25),0,COUNTIF(B12:F13,"&gt;15"))</f>
        <v>0</v>
      </c>
      <c r="I12" s="197">
        <f>IF(ISBLANK('Journée 4'!$J$25),0,COUNTIF(C12:G13,"=15"))</f>
        <v>0</v>
      </c>
      <c r="J12" s="199">
        <f>IF(ISBLANK('Journée 4'!$J$25),0,COUNTIF(B12:F13,"&gt;=0")-COUNTIF(B12:F13,"&gt;14"))</f>
        <v>0</v>
      </c>
    </row>
    <row r="13" spans="1:12" ht="15.75" customHeight="1" thickTop="1" thickBot="1">
      <c r="A13" s="157"/>
      <c r="B13" s="152"/>
      <c r="C13" s="152"/>
      <c r="D13" s="152"/>
      <c r="E13" s="152"/>
      <c r="F13" s="152"/>
      <c r="H13" s="196"/>
      <c r="I13" s="198"/>
      <c r="J13" s="200"/>
    </row>
    <row r="14" spans="1:12" ht="16.5" thickTop="1" thickBot="1"/>
    <row r="15" spans="1:12" ht="15" customHeight="1" thickTop="1" thickBot="1">
      <c r="A15" s="144" t="s">
        <v>18</v>
      </c>
      <c r="B15" s="160" t="s">
        <v>22</v>
      </c>
      <c r="C15" s="160"/>
      <c r="D15" s="160"/>
      <c r="E15" s="160"/>
      <c r="F15" s="160"/>
      <c r="H15" s="158" t="s">
        <v>19</v>
      </c>
      <c r="I15" s="158"/>
      <c r="J15" s="158"/>
    </row>
    <row r="16" spans="1:12" ht="15.75" customHeight="1" thickTop="1" thickBot="1">
      <c r="A16" s="144"/>
      <c r="B16" s="160"/>
      <c r="C16" s="160"/>
      <c r="D16" s="160"/>
      <c r="E16" s="160"/>
      <c r="F16" s="160"/>
      <c r="H16" s="158"/>
      <c r="I16" s="158"/>
      <c r="J16" s="158"/>
    </row>
    <row r="17" spans="1:10" ht="15.75" customHeight="1" thickTop="1" thickBot="1">
      <c r="A17" s="159">
        <f>SUM(B19:F20)</f>
        <v>0</v>
      </c>
      <c r="B17" s="147" t="s">
        <v>21</v>
      </c>
      <c r="C17" s="147" t="s">
        <v>70</v>
      </c>
      <c r="D17" s="147" t="s">
        <v>20</v>
      </c>
      <c r="E17" s="147" t="s">
        <v>23</v>
      </c>
      <c r="F17" s="147" t="s">
        <v>46</v>
      </c>
      <c r="H17" s="148" t="s">
        <v>24</v>
      </c>
      <c r="I17" s="149" t="s">
        <v>25</v>
      </c>
      <c r="J17" s="150" t="s">
        <v>26</v>
      </c>
    </row>
    <row r="18" spans="1:10" ht="15.75" customHeight="1" thickTop="1" thickBot="1">
      <c r="A18" s="159"/>
      <c r="B18" s="147"/>
      <c r="C18" s="147"/>
      <c r="D18" s="147"/>
      <c r="E18" s="147"/>
      <c r="F18" s="147"/>
      <c r="H18" s="148"/>
      <c r="I18" s="149"/>
      <c r="J18" s="150"/>
    </row>
    <row r="19" spans="1:10" ht="15" customHeight="1" thickTop="1" thickBot="1">
      <c r="A19" s="159"/>
      <c r="B19" s="152">
        <f>'Journée 4'!L9</f>
        <v>0</v>
      </c>
      <c r="C19" s="152">
        <f>'Journée 4'!X8</f>
        <v>0</v>
      </c>
      <c r="D19" s="152">
        <f>'Journée 4'!L12</f>
        <v>0</v>
      </c>
      <c r="E19" s="152">
        <f>'Journée 4'!X13</f>
        <v>0</v>
      </c>
      <c r="F19" s="152">
        <f>'Journée 4'!L22</f>
        <v>0</v>
      </c>
      <c r="H19" s="195">
        <f>IF(ISBLANK('Journée 4'!$J$25),0,COUNTIF(B19:F20,"&gt;15"))</f>
        <v>0</v>
      </c>
      <c r="I19" s="197">
        <f>IF(ISBLANK('Journée 4'!$J$25),0,COUNTIF(C19:G20,"=15"))</f>
        <v>0</v>
      </c>
      <c r="J19" s="199">
        <f>IF(ISBLANK('Journée 4'!$J$25),0,COUNTIF(B19:F20,"&gt;=0")-COUNTIF(B19:F20,"&gt;14"))</f>
        <v>0</v>
      </c>
    </row>
    <row r="20" spans="1:10" ht="15.75" customHeight="1" thickTop="1" thickBot="1">
      <c r="A20" s="159"/>
      <c r="B20" s="152"/>
      <c r="C20" s="152"/>
      <c r="D20" s="152"/>
      <c r="E20" s="152"/>
      <c r="F20" s="152"/>
      <c r="H20" s="196"/>
      <c r="I20" s="198"/>
      <c r="J20" s="200"/>
    </row>
    <row r="21" spans="1:10" ht="16.5" thickTop="1" thickBot="1"/>
    <row r="22" spans="1:10" ht="15" customHeight="1" thickTop="1" thickBot="1">
      <c r="A22" s="144" t="s">
        <v>18</v>
      </c>
      <c r="B22" s="169" t="s">
        <v>21</v>
      </c>
      <c r="C22" s="169"/>
      <c r="D22" s="169"/>
      <c r="E22" s="169"/>
      <c r="F22" s="169"/>
      <c r="H22" s="160" t="s">
        <v>22</v>
      </c>
      <c r="I22" s="160"/>
      <c r="J22" s="160"/>
    </row>
    <row r="23" spans="1:10" ht="15.75" customHeight="1" thickTop="1" thickBot="1">
      <c r="A23" s="144"/>
      <c r="B23" s="169"/>
      <c r="C23" s="169"/>
      <c r="D23" s="169"/>
      <c r="E23" s="169"/>
      <c r="F23" s="169"/>
      <c r="H23" s="160"/>
      <c r="I23" s="160"/>
      <c r="J23" s="160"/>
    </row>
    <row r="24" spans="1:10" ht="15.75" customHeight="1" thickTop="1" thickBot="1">
      <c r="A24" s="161">
        <f>SUM(B26:F27)</f>
        <v>0</v>
      </c>
      <c r="B24" s="147" t="s">
        <v>22</v>
      </c>
      <c r="C24" s="147" t="s">
        <v>23</v>
      </c>
      <c r="D24" s="147" t="s">
        <v>70</v>
      </c>
      <c r="E24" s="147" t="s">
        <v>46</v>
      </c>
      <c r="F24" s="147" t="s">
        <v>20</v>
      </c>
      <c r="H24" s="148" t="s">
        <v>24</v>
      </c>
      <c r="I24" s="149" t="s">
        <v>25</v>
      </c>
      <c r="J24" s="150" t="s">
        <v>26</v>
      </c>
    </row>
    <row r="25" spans="1:10" ht="15.75" customHeight="1" thickTop="1" thickBot="1">
      <c r="A25" s="161"/>
      <c r="B25" s="147"/>
      <c r="C25" s="147"/>
      <c r="D25" s="147"/>
      <c r="E25" s="147"/>
      <c r="F25" s="147"/>
      <c r="H25" s="148"/>
      <c r="I25" s="149"/>
      <c r="J25" s="150"/>
    </row>
    <row r="26" spans="1:10" ht="15" customHeight="1" thickTop="1" thickBot="1">
      <c r="A26" s="161"/>
      <c r="B26" s="152">
        <f>'Journée 4'!L6</f>
        <v>0</v>
      </c>
      <c r="C26" s="152">
        <f>'Journée 4'!X5</f>
        <v>0</v>
      </c>
      <c r="D26" s="152">
        <f>'Journée 4'!L17</f>
        <v>0</v>
      </c>
      <c r="E26" s="152">
        <f>'Journée 4'!X16</f>
        <v>0</v>
      </c>
      <c r="F26" s="152">
        <f>'Journée 4'!L25</f>
        <v>0</v>
      </c>
      <c r="H26" s="195">
        <f>IF(ISBLANK('Journée 4'!$J$25),0,COUNTIF(B26:F27,"&gt;15"))</f>
        <v>0</v>
      </c>
      <c r="I26" s="197">
        <f>IF(ISBLANK('Journée 4'!$J$25),0,COUNTIF(C26:G27,"=15"))</f>
        <v>0</v>
      </c>
      <c r="J26" s="199">
        <f>IF(ISBLANK('Journée 4'!$J$25),0,COUNTIF(B26:F27,"&gt;=0")-COUNTIF(B26:F27,"&gt;14"))</f>
        <v>0</v>
      </c>
    </row>
    <row r="27" spans="1:10" ht="15.75" customHeight="1" thickTop="1" thickBot="1">
      <c r="A27" s="161"/>
      <c r="B27" s="152"/>
      <c r="C27" s="152"/>
      <c r="D27" s="152"/>
      <c r="E27" s="152"/>
      <c r="F27" s="152"/>
      <c r="H27" s="196"/>
      <c r="I27" s="198"/>
      <c r="J27" s="200"/>
    </row>
    <row r="28" spans="1:10" ht="16.5" thickTop="1" thickBot="1"/>
    <row r="29" spans="1:10" ht="15" customHeight="1" thickTop="1" thickBot="1">
      <c r="A29" s="162" t="s">
        <v>18</v>
      </c>
      <c r="B29" s="169" t="s">
        <v>70</v>
      </c>
      <c r="C29" s="169"/>
      <c r="D29" s="169"/>
      <c r="E29" s="169"/>
      <c r="F29" s="169"/>
      <c r="H29" s="169" t="s">
        <v>21</v>
      </c>
      <c r="I29" s="169"/>
      <c r="J29" s="169"/>
    </row>
    <row r="30" spans="1:10" ht="15.75" customHeight="1" thickTop="1" thickBot="1">
      <c r="A30" s="162"/>
      <c r="B30" s="169"/>
      <c r="C30" s="169"/>
      <c r="D30" s="169"/>
      <c r="E30" s="169"/>
      <c r="F30" s="169"/>
      <c r="H30" s="169"/>
      <c r="I30" s="169"/>
      <c r="J30" s="169"/>
    </row>
    <row r="31" spans="1:10" ht="15.75" customHeight="1" thickTop="1" thickBot="1">
      <c r="A31" s="170">
        <f>SUM(B33:F34)</f>
        <v>0</v>
      </c>
      <c r="B31" s="147" t="s">
        <v>46</v>
      </c>
      <c r="C31" s="147" t="s">
        <v>22</v>
      </c>
      <c r="D31" s="147" t="s">
        <v>21</v>
      </c>
      <c r="E31" s="147" t="s">
        <v>20</v>
      </c>
      <c r="F31" s="147" t="s">
        <v>23</v>
      </c>
      <c r="H31" s="148" t="s">
        <v>24</v>
      </c>
      <c r="I31" s="149" t="s">
        <v>25</v>
      </c>
      <c r="J31" s="150" t="s">
        <v>26</v>
      </c>
    </row>
    <row r="32" spans="1:10" ht="15.75" customHeight="1" thickTop="1" thickBot="1">
      <c r="A32" s="170"/>
      <c r="B32" s="147"/>
      <c r="C32" s="147"/>
      <c r="D32" s="147"/>
      <c r="E32" s="147"/>
      <c r="F32" s="147"/>
      <c r="H32" s="148"/>
      <c r="I32" s="149"/>
      <c r="J32" s="150"/>
    </row>
    <row r="33" spans="1:10" ht="15" customHeight="1" thickTop="1" thickBot="1">
      <c r="A33" s="170"/>
      <c r="B33" s="152">
        <f>'Journée 4'!L8</f>
        <v>0</v>
      </c>
      <c r="C33" s="152">
        <f>'Journée 4'!X7</f>
        <v>0</v>
      </c>
      <c r="D33" s="152">
        <f>'Journée 4'!L16</f>
        <v>0</v>
      </c>
      <c r="E33" s="152">
        <f>'Journée 4'!X14</f>
        <v>0</v>
      </c>
      <c r="F33" s="152">
        <f>'Journée 4'!L21</f>
        <v>0</v>
      </c>
      <c r="H33" s="195">
        <f>IF(ISBLANK('Journée 4'!$J$25),0,COUNTIF(B33:F34,"&gt;15"))</f>
        <v>0</v>
      </c>
      <c r="I33" s="197">
        <f>IF(ISBLANK('Journée 4'!$J$25),0,COUNTIF(C33:G34,"=15"))</f>
        <v>0</v>
      </c>
      <c r="J33" s="199">
        <f>IF(ISBLANK('Journée 4'!$J$25),0,COUNTIF(B33:F34,"&gt;=0")-COUNTIF(B33:F34,"&gt;14"))</f>
        <v>0</v>
      </c>
    </row>
    <row r="34" spans="1:10" ht="15.75" customHeight="1" thickTop="1" thickBot="1">
      <c r="A34" s="170"/>
      <c r="B34" s="152"/>
      <c r="C34" s="152"/>
      <c r="D34" s="152"/>
      <c r="E34" s="152"/>
      <c r="F34" s="152"/>
      <c r="H34" s="196"/>
      <c r="I34" s="198"/>
      <c r="J34" s="200"/>
    </row>
    <row r="35" spans="1:10" ht="16.5" thickTop="1" thickBot="1"/>
    <row r="36" spans="1:10" ht="15" customHeight="1" thickTop="1" thickBot="1">
      <c r="A36" s="144" t="s">
        <v>18</v>
      </c>
      <c r="B36" s="181" t="s">
        <v>49</v>
      </c>
      <c r="C36" s="182"/>
      <c r="D36" s="182"/>
      <c r="E36" s="182"/>
      <c r="F36" s="183"/>
      <c r="H36" s="187" t="s">
        <v>70</v>
      </c>
      <c r="I36" s="187"/>
      <c r="J36" s="187"/>
    </row>
    <row r="37" spans="1:10" ht="15.75" customHeight="1" thickTop="1" thickBot="1">
      <c r="A37" s="144"/>
      <c r="B37" s="184"/>
      <c r="C37" s="185"/>
      <c r="D37" s="185"/>
      <c r="E37" s="185"/>
      <c r="F37" s="186"/>
      <c r="H37" s="187"/>
      <c r="I37" s="187"/>
      <c r="J37" s="187"/>
    </row>
    <row r="38" spans="1:10" ht="15.75" customHeight="1" thickTop="1" thickBot="1">
      <c r="A38" s="188">
        <f>SUM(B40:F41)</f>
        <v>0</v>
      </c>
      <c r="B38" s="147" t="s">
        <v>70</v>
      </c>
      <c r="C38" s="147" t="s">
        <v>20</v>
      </c>
      <c r="D38" s="147" t="s">
        <v>23</v>
      </c>
      <c r="E38" s="147" t="s">
        <v>21</v>
      </c>
      <c r="F38" s="147" t="s">
        <v>22</v>
      </c>
      <c r="H38" s="148" t="s">
        <v>24</v>
      </c>
      <c r="I38" s="149" t="s">
        <v>25</v>
      </c>
      <c r="J38" s="150" t="s">
        <v>26</v>
      </c>
    </row>
    <row r="39" spans="1:10" ht="15.75" customHeight="1" thickTop="1" thickBot="1">
      <c r="A39" s="188"/>
      <c r="B39" s="147"/>
      <c r="C39" s="147"/>
      <c r="D39" s="147"/>
      <c r="E39" s="147"/>
      <c r="F39" s="147"/>
      <c r="H39" s="148"/>
      <c r="I39" s="149"/>
      <c r="J39" s="150"/>
    </row>
    <row r="40" spans="1:10" ht="15" customHeight="1" thickTop="1" thickBot="1">
      <c r="A40" s="188"/>
      <c r="B40" s="189">
        <f>'Journée 4'!L9</f>
        <v>0</v>
      </c>
      <c r="C40" s="189">
        <f>'Journée 4'!X8</f>
        <v>0</v>
      </c>
      <c r="D40" s="189">
        <f>'Journée 4'!L12</f>
        <v>0</v>
      </c>
      <c r="E40" s="189">
        <f>'Journée 4'!X17</f>
        <v>0</v>
      </c>
      <c r="F40" s="189">
        <f>'Journée 4'!L23</f>
        <v>0</v>
      </c>
      <c r="H40" s="195">
        <f>IF(ISBLANK('Journée 4'!$J$25),0,COUNTIF(B40:F41,"&gt;15"))</f>
        <v>0</v>
      </c>
      <c r="I40" s="197">
        <f>IF(ISBLANK('Journée 4'!$J$25),0,COUNTIF(C40:G41,"=15"))</f>
        <v>0</v>
      </c>
      <c r="J40" s="199">
        <f>IF(ISBLANK('Journée 4'!$J$25),0,COUNTIF(B40:F41,"&gt;=0")-COUNTIF(B40:F41,"&gt;14"))</f>
        <v>0</v>
      </c>
    </row>
    <row r="41" spans="1:10" ht="15.75" customHeight="1" thickTop="1" thickBot="1">
      <c r="A41" s="188"/>
      <c r="B41" s="189"/>
      <c r="C41" s="189"/>
      <c r="D41" s="189"/>
      <c r="E41" s="189"/>
      <c r="F41" s="189"/>
      <c r="H41" s="196"/>
      <c r="I41" s="198"/>
      <c r="J41" s="200"/>
    </row>
    <row r="42" spans="1:10" ht="16.5" thickTop="1" thickBot="1"/>
    <row r="43" spans="1:10" ht="30" customHeight="1" thickTop="1" thickBot="1">
      <c r="A43" s="171" t="s">
        <v>18</v>
      </c>
      <c r="B43" s="171"/>
      <c r="C43" s="171"/>
      <c r="D43" s="171"/>
      <c r="E43" s="171"/>
      <c r="F43" s="171"/>
      <c r="H43" s="192" t="str">
        <f ca="1">INDIRECT(ADDRESS(44,MATCH(MAX(45:45),45:45,0),4))</f>
        <v>AUBIERE</v>
      </c>
      <c r="I43" s="192"/>
      <c r="J43" s="192"/>
    </row>
    <row r="44" spans="1:10" ht="30" customHeight="1" thickTop="1" thickBot="1">
      <c r="A44" s="96" t="s">
        <v>23</v>
      </c>
      <c r="B44" s="92" t="s">
        <v>20</v>
      </c>
      <c r="C44" s="93" t="s">
        <v>22</v>
      </c>
      <c r="D44" s="94" t="s">
        <v>21</v>
      </c>
      <c r="E44" s="95" t="s">
        <v>70</v>
      </c>
      <c r="F44" s="97" t="s">
        <v>46</v>
      </c>
      <c r="H44" s="192"/>
      <c r="I44" s="192"/>
      <c r="J44" s="192"/>
    </row>
    <row r="45" spans="1:10" ht="36.75" customHeight="1" thickTop="1" thickBot="1">
      <c r="A45" s="117">
        <f>A3</f>
        <v>0</v>
      </c>
      <c r="B45" s="118">
        <f>A10</f>
        <v>0</v>
      </c>
      <c r="C45" s="119">
        <f>A17</f>
        <v>0</v>
      </c>
      <c r="D45" s="120">
        <f>A24</f>
        <v>0</v>
      </c>
      <c r="E45" s="121">
        <f>A31</f>
        <v>0</v>
      </c>
      <c r="F45" s="122">
        <f>A38</f>
        <v>0</v>
      </c>
      <c r="H45" s="192"/>
      <c r="I45" s="192"/>
      <c r="J45" s="192"/>
    </row>
    <row r="46" spans="1:10" ht="15.75" thickTop="1"/>
  </sheetData>
  <sheetProtection password="C89E" sheet="1" objects="1" scenarios="1" selectLockedCells="1"/>
  <mergeCells count="122">
    <mergeCell ref="A43:F43"/>
    <mergeCell ref="H43:J45"/>
    <mergeCell ref="I38:I39"/>
    <mergeCell ref="J38:J39"/>
    <mergeCell ref="B40:B41"/>
    <mergeCell ref="C40:C41"/>
    <mergeCell ref="D40:D41"/>
    <mergeCell ref="E40:E41"/>
    <mergeCell ref="F40:F41"/>
    <mergeCell ref="H40:H41"/>
    <mergeCell ref="I40:I41"/>
    <mergeCell ref="J40:J41"/>
    <mergeCell ref="A36:A37"/>
    <mergeCell ref="B36:F37"/>
    <mergeCell ref="H36:J37"/>
    <mergeCell ref="A38:A41"/>
    <mergeCell ref="B38:B39"/>
    <mergeCell ref="C38:C39"/>
    <mergeCell ref="D38:D39"/>
    <mergeCell ref="E38:E39"/>
    <mergeCell ref="F38:F39"/>
    <mergeCell ref="H38:H39"/>
    <mergeCell ref="A29:A30"/>
    <mergeCell ref="B29:F30"/>
    <mergeCell ref="H29:J30"/>
    <mergeCell ref="A31:A34"/>
    <mergeCell ref="B31:B32"/>
    <mergeCell ref="C31:C32"/>
    <mergeCell ref="D31:D32"/>
    <mergeCell ref="E31:E32"/>
    <mergeCell ref="F31:F32"/>
    <mergeCell ref="H31:H32"/>
    <mergeCell ref="I31:I32"/>
    <mergeCell ref="J31:J32"/>
    <mergeCell ref="B33:B34"/>
    <mergeCell ref="C33:C34"/>
    <mergeCell ref="D33:D34"/>
    <mergeCell ref="E33:E34"/>
    <mergeCell ref="F33:F34"/>
    <mergeCell ref="H33:H34"/>
    <mergeCell ref="I33:I34"/>
    <mergeCell ref="J33:J34"/>
    <mergeCell ref="A22:A23"/>
    <mergeCell ref="B22:F23"/>
    <mergeCell ref="H22:J23"/>
    <mergeCell ref="A24:A27"/>
    <mergeCell ref="B24:B25"/>
    <mergeCell ref="C24:C25"/>
    <mergeCell ref="D24:D25"/>
    <mergeCell ref="E24:E25"/>
    <mergeCell ref="F24:F25"/>
    <mergeCell ref="H24:H25"/>
    <mergeCell ref="I24:I25"/>
    <mergeCell ref="J24:J25"/>
    <mergeCell ref="B26:B27"/>
    <mergeCell ref="C26:C27"/>
    <mergeCell ref="D26:D27"/>
    <mergeCell ref="E26:E27"/>
    <mergeCell ref="F26:F27"/>
    <mergeCell ref="H26:H27"/>
    <mergeCell ref="I26:I27"/>
    <mergeCell ref="J26:J27"/>
    <mergeCell ref="A15:A16"/>
    <mergeCell ref="B15:F16"/>
    <mergeCell ref="H15:J16"/>
    <mergeCell ref="A17:A20"/>
    <mergeCell ref="B17:B18"/>
    <mergeCell ref="C17:C18"/>
    <mergeCell ref="D17:D18"/>
    <mergeCell ref="E17:E18"/>
    <mergeCell ref="F17:F18"/>
    <mergeCell ref="H17:H18"/>
    <mergeCell ref="I17:I18"/>
    <mergeCell ref="J17:J18"/>
    <mergeCell ref="B19:B20"/>
    <mergeCell ref="C19:C20"/>
    <mergeCell ref="D19:D20"/>
    <mergeCell ref="E19:E20"/>
    <mergeCell ref="F19:F20"/>
    <mergeCell ref="H19:H20"/>
    <mergeCell ref="I19:I20"/>
    <mergeCell ref="J19:J20"/>
    <mergeCell ref="A8:A9"/>
    <mergeCell ref="B8:F9"/>
    <mergeCell ref="H8:J9"/>
    <mergeCell ref="A10:A13"/>
    <mergeCell ref="B10:B11"/>
    <mergeCell ref="C10:C11"/>
    <mergeCell ref="D10:D11"/>
    <mergeCell ref="E10:E11"/>
    <mergeCell ref="F10:F11"/>
    <mergeCell ref="H10:H11"/>
    <mergeCell ref="I10:I11"/>
    <mergeCell ref="J10:J11"/>
    <mergeCell ref="B12:B13"/>
    <mergeCell ref="C12:C13"/>
    <mergeCell ref="D12:D13"/>
    <mergeCell ref="E12:E13"/>
    <mergeCell ref="F12:F13"/>
    <mergeCell ref="H12:H13"/>
    <mergeCell ref="I12:I13"/>
    <mergeCell ref="J12:J13"/>
    <mergeCell ref="A1:A2"/>
    <mergeCell ref="B1:F2"/>
    <mergeCell ref="H1:J2"/>
    <mergeCell ref="A3:A6"/>
    <mergeCell ref="B3:B4"/>
    <mergeCell ref="C3:C4"/>
    <mergeCell ref="D3:D4"/>
    <mergeCell ref="E3:E4"/>
    <mergeCell ref="F3:F4"/>
    <mergeCell ref="H3:H4"/>
    <mergeCell ref="I3:I4"/>
    <mergeCell ref="J3:J4"/>
    <mergeCell ref="B5:B6"/>
    <mergeCell ref="C5:C6"/>
    <mergeCell ref="D5:D6"/>
    <mergeCell ref="E5:E6"/>
    <mergeCell ref="F5:F6"/>
    <mergeCell ref="H5:H6"/>
    <mergeCell ref="I5:I6"/>
    <mergeCell ref="J5:J6"/>
  </mergeCells>
  <conditionalFormatting sqref="C5:F5">
    <cfRule type="cellIs" dxfId="73" priority="19" operator="equal">
      <formula>15</formula>
    </cfRule>
    <cfRule type="cellIs" dxfId="72" priority="20" operator="lessThan">
      <formula>15</formula>
    </cfRule>
    <cfRule type="cellIs" dxfId="71" priority="21" operator="greaterThan">
      <formula>15</formula>
    </cfRule>
  </conditionalFormatting>
  <conditionalFormatting sqref="B12:F12">
    <cfRule type="cellIs" dxfId="70" priority="16" operator="equal">
      <formula>15</formula>
    </cfRule>
    <cfRule type="cellIs" dxfId="69" priority="17" operator="lessThan">
      <formula>15</formula>
    </cfRule>
    <cfRule type="cellIs" dxfId="68" priority="18" operator="greaterThan">
      <formula>15</formula>
    </cfRule>
  </conditionalFormatting>
  <conditionalFormatting sqref="B40:F40">
    <cfRule type="cellIs" dxfId="67" priority="4" operator="equal">
      <formula>15</formula>
    </cfRule>
    <cfRule type="cellIs" dxfId="66" priority="5" operator="lessThan">
      <formula>15</formula>
    </cfRule>
    <cfRule type="cellIs" dxfId="65" priority="6" operator="greaterThan">
      <formula>15</formula>
    </cfRule>
  </conditionalFormatting>
  <conditionalFormatting sqref="B19:F19">
    <cfRule type="cellIs" dxfId="64" priority="13" operator="equal">
      <formula>15</formula>
    </cfRule>
    <cfRule type="cellIs" dxfId="63" priority="14" operator="lessThan">
      <formula>15</formula>
    </cfRule>
    <cfRule type="cellIs" dxfId="62" priority="15" operator="greaterThan">
      <formula>15</formula>
    </cfRule>
  </conditionalFormatting>
  <conditionalFormatting sqref="B26:F26">
    <cfRule type="cellIs" dxfId="61" priority="10" operator="equal">
      <formula>15</formula>
    </cfRule>
    <cfRule type="cellIs" dxfId="60" priority="11" operator="lessThan">
      <formula>15</formula>
    </cfRule>
    <cfRule type="cellIs" dxfId="59" priority="12" operator="greaterThan">
      <formula>15</formula>
    </cfRule>
  </conditionalFormatting>
  <conditionalFormatting sqref="B33:F33">
    <cfRule type="cellIs" dxfId="58" priority="7" operator="equal">
      <formula>15</formula>
    </cfRule>
    <cfRule type="cellIs" dxfId="57" priority="8" operator="lessThan">
      <formula>15</formula>
    </cfRule>
    <cfRule type="cellIs" dxfId="56" priority="9" operator="greaterThan">
      <formula>15</formula>
    </cfRule>
  </conditionalFormatting>
  <conditionalFormatting sqref="B5">
    <cfRule type="cellIs" dxfId="55" priority="1" operator="equal">
      <formula>15</formula>
    </cfRule>
    <cfRule type="cellIs" dxfId="54" priority="2" operator="lessThan">
      <formula>15</formula>
    </cfRule>
    <cfRule type="cellIs" dxfId="53" priority="3" operator="greaterThan">
      <formula>15</formula>
    </cfRule>
  </conditionalFormatting>
  <printOptions horizontalCentered="1" verticalCentered="1"/>
  <pageMargins left="0" right="0" top="0" bottom="0" header="0" footer="0"/>
  <pageSetup paperSize="9" scale="75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11">
    <tabColor rgb="FF002060"/>
  </sheetPr>
  <dimension ref="A1:AE26"/>
  <sheetViews>
    <sheetView topLeftCell="A4" zoomScale="80" zoomScaleNormal="80" workbookViewId="0"/>
  </sheetViews>
  <sheetFormatPr baseColWidth="10" defaultColWidth="11.42578125" defaultRowHeight="14.25"/>
  <cols>
    <col min="1" max="1" width="1.7109375" style="6" customWidth="1"/>
    <col min="2" max="2" width="12.7109375" style="6" customWidth="1"/>
    <col min="3" max="3" width="1.7109375" style="6" customWidth="1"/>
    <col min="4" max="10" width="12.7109375" style="6" customWidth="1"/>
    <col min="11" max="11" width="3.7109375" style="6" customWidth="1"/>
    <col min="12" max="12" width="12.7109375" style="6" customWidth="1"/>
    <col min="13" max="13" width="5.7109375" style="6" customWidth="1"/>
    <col min="14" max="14" width="12.7109375" style="6" customWidth="1"/>
    <col min="15" max="15" width="1.7109375" style="6" customWidth="1"/>
    <col min="16" max="22" width="12.7109375" style="6" customWidth="1"/>
    <col min="23" max="23" width="3.7109375" style="6" customWidth="1"/>
    <col min="24" max="24" width="12.7109375" style="6" customWidth="1"/>
    <col min="25" max="26" width="11.42578125" style="6"/>
    <col min="27" max="27" width="13.7109375" style="6" bestFit="1" customWidth="1"/>
    <col min="28" max="16384" width="11.42578125" style="6"/>
  </cols>
  <sheetData>
    <row r="1" spans="1:31" s="2" customFormat="1" ht="30" customHeight="1" thickTop="1" thickBot="1">
      <c r="A1" s="6"/>
      <c r="B1" s="136" t="s">
        <v>88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  <c r="Y1" s="6"/>
      <c r="Z1" s="6"/>
      <c r="AA1" s="107">
        <v>31122025</v>
      </c>
      <c r="AB1" s="6"/>
      <c r="AC1" s="6"/>
      <c r="AD1" s="6"/>
      <c r="AE1" s="6"/>
    </row>
    <row r="2" spans="1:31" s="2" customFormat="1" ht="9.9499999999999993" customHeight="1" thickTop="1" thickBot="1">
      <c r="A2" s="6"/>
      <c r="B2" s="9"/>
      <c r="C2" s="9"/>
      <c r="D2" s="10"/>
      <c r="E2" s="10"/>
      <c r="F2" s="10"/>
      <c r="G2" s="10"/>
      <c r="H2" s="10"/>
      <c r="I2" s="10"/>
      <c r="J2" s="10"/>
      <c r="K2" s="9"/>
      <c r="L2" s="10"/>
      <c r="M2" s="9"/>
      <c r="N2" s="9"/>
      <c r="O2" s="9"/>
      <c r="P2" s="10"/>
      <c r="Q2" s="10"/>
      <c r="R2" s="10"/>
      <c r="S2" s="10"/>
      <c r="T2" s="10"/>
      <c r="U2" s="10"/>
      <c r="V2" s="10"/>
      <c r="W2" s="9"/>
      <c r="X2" s="10"/>
      <c r="Y2" s="6"/>
      <c r="Z2" s="6"/>
      <c r="AA2" s="6"/>
      <c r="AB2" s="6"/>
      <c r="AC2" s="6"/>
      <c r="AD2" s="6"/>
      <c r="AE2" s="6"/>
    </row>
    <row r="3" spans="1:31" ht="24.95" customHeight="1" thickTop="1" thickBot="1">
      <c r="B3" s="141" t="s">
        <v>7</v>
      </c>
      <c r="D3" s="7" t="s">
        <v>13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L3" s="7" t="s">
        <v>6</v>
      </c>
      <c r="N3" s="141" t="s">
        <v>8</v>
      </c>
      <c r="P3" s="7" t="s">
        <v>13</v>
      </c>
      <c r="Q3" s="8" t="s">
        <v>0</v>
      </c>
      <c r="R3" s="8" t="s">
        <v>1</v>
      </c>
      <c r="S3" s="8" t="s">
        <v>2</v>
      </c>
      <c r="T3" s="8" t="s">
        <v>3</v>
      </c>
      <c r="U3" s="8" t="s">
        <v>4</v>
      </c>
      <c r="V3" s="8" t="s">
        <v>5</v>
      </c>
      <c r="X3" s="7" t="s">
        <v>6</v>
      </c>
    </row>
    <row r="4" spans="1:31" ht="30" customHeight="1" thickTop="1" thickBot="1">
      <c r="B4" s="142"/>
      <c r="C4" s="3"/>
      <c r="D4" s="99" t="s">
        <v>9</v>
      </c>
      <c r="E4" s="103"/>
      <c r="F4" s="103"/>
      <c r="G4" s="103"/>
      <c r="H4" s="103"/>
      <c r="I4" s="103"/>
      <c r="J4" s="103"/>
      <c r="K4" s="5"/>
      <c r="L4" s="108">
        <f>COUNTIFS($E4:$J4,"13")*5</f>
        <v>0</v>
      </c>
      <c r="N4" s="142"/>
      <c r="O4" s="3"/>
      <c r="P4" s="99" t="s">
        <v>12</v>
      </c>
      <c r="Q4" s="103"/>
      <c r="R4" s="103"/>
      <c r="S4" s="103"/>
      <c r="T4" s="103"/>
      <c r="U4" s="103"/>
      <c r="V4" s="103"/>
      <c r="W4" s="5"/>
      <c r="X4" s="108">
        <f>COUNTIFS($Q4:$V4,"13")*5</f>
        <v>0</v>
      </c>
    </row>
    <row r="5" spans="1:31" ht="30" customHeight="1" thickTop="1" thickBot="1">
      <c r="B5" s="142"/>
      <c r="C5" s="3"/>
      <c r="D5" s="99" t="s">
        <v>69</v>
      </c>
      <c r="E5" s="103"/>
      <c r="F5" s="103"/>
      <c r="G5" s="103"/>
      <c r="H5" s="103"/>
      <c r="I5" s="103"/>
      <c r="J5" s="103"/>
      <c r="K5" s="5"/>
      <c r="L5" s="108">
        <f t="shared" ref="L5:L9" si="0">COUNTIFS($E5:$J5,"13")*5</f>
        <v>0</v>
      </c>
      <c r="N5" s="142"/>
      <c r="O5" s="3"/>
      <c r="P5" s="99" t="s">
        <v>9</v>
      </c>
      <c r="Q5" s="103"/>
      <c r="R5" s="103"/>
      <c r="S5" s="103"/>
      <c r="T5" s="103"/>
      <c r="U5" s="103"/>
      <c r="V5" s="103"/>
      <c r="W5" s="5"/>
      <c r="X5" s="108">
        <f t="shared" ref="X5:X9" si="1">COUNTIFS($Q5:$V5,"13")*5</f>
        <v>0</v>
      </c>
    </row>
    <row r="6" spans="1:31" ht="30" customHeight="1" thickTop="1" thickBot="1">
      <c r="B6" s="142"/>
      <c r="C6" s="3"/>
      <c r="D6" s="102" t="s">
        <v>10</v>
      </c>
      <c r="E6" s="100"/>
      <c r="F6" s="100"/>
      <c r="G6" s="100"/>
      <c r="H6" s="100"/>
      <c r="I6" s="100"/>
      <c r="J6" s="100"/>
      <c r="K6" s="5"/>
      <c r="L6" s="109">
        <f t="shared" si="0"/>
        <v>0</v>
      </c>
      <c r="N6" s="142"/>
      <c r="O6" s="3"/>
      <c r="P6" s="102" t="s">
        <v>11</v>
      </c>
      <c r="Q6" s="100"/>
      <c r="R6" s="100"/>
      <c r="S6" s="100"/>
      <c r="T6" s="100"/>
      <c r="U6" s="100"/>
      <c r="V6" s="100"/>
      <c r="W6" s="5"/>
      <c r="X6" s="109">
        <f t="shared" si="1"/>
        <v>0</v>
      </c>
    </row>
    <row r="7" spans="1:31" ht="30" customHeight="1" thickTop="1" thickBot="1">
      <c r="B7" s="142"/>
      <c r="C7" s="3"/>
      <c r="D7" s="102" t="s">
        <v>47</v>
      </c>
      <c r="E7" s="100"/>
      <c r="F7" s="100"/>
      <c r="G7" s="100"/>
      <c r="H7" s="100"/>
      <c r="I7" s="100"/>
      <c r="J7" s="100"/>
      <c r="K7" s="5"/>
      <c r="L7" s="109">
        <f t="shared" si="0"/>
        <v>0</v>
      </c>
      <c r="N7" s="142"/>
      <c r="O7" s="3"/>
      <c r="P7" s="102" t="s">
        <v>10</v>
      </c>
      <c r="Q7" s="100"/>
      <c r="R7" s="100"/>
      <c r="S7" s="100"/>
      <c r="T7" s="100"/>
      <c r="U7" s="100"/>
      <c r="V7" s="100"/>
      <c r="W7" s="5"/>
      <c r="X7" s="109">
        <f t="shared" si="1"/>
        <v>0</v>
      </c>
    </row>
    <row r="8" spans="1:31" ht="30" customHeight="1" thickTop="1" thickBot="1">
      <c r="B8" s="142"/>
      <c r="C8" s="3"/>
      <c r="D8" s="101" t="s">
        <v>12</v>
      </c>
      <c r="E8" s="104"/>
      <c r="F8" s="104"/>
      <c r="G8" s="104"/>
      <c r="H8" s="104"/>
      <c r="I8" s="104"/>
      <c r="J8" s="104"/>
      <c r="K8" s="5"/>
      <c r="L8" s="110">
        <f t="shared" si="0"/>
        <v>0</v>
      </c>
      <c r="N8" s="142"/>
      <c r="O8" s="3"/>
      <c r="P8" s="101" t="s">
        <v>69</v>
      </c>
      <c r="Q8" s="104"/>
      <c r="R8" s="104"/>
      <c r="S8" s="104"/>
      <c r="T8" s="104"/>
      <c r="U8" s="104"/>
      <c r="V8" s="104"/>
      <c r="W8" s="5"/>
      <c r="X8" s="110">
        <f t="shared" si="1"/>
        <v>0</v>
      </c>
    </row>
    <row r="9" spans="1:31" ht="30" customHeight="1" thickTop="1" thickBot="1">
      <c r="B9" s="143"/>
      <c r="C9" s="3"/>
      <c r="D9" s="101" t="s">
        <v>11</v>
      </c>
      <c r="E9" s="104"/>
      <c r="F9" s="104"/>
      <c r="G9" s="104"/>
      <c r="H9" s="104"/>
      <c r="I9" s="104"/>
      <c r="J9" s="104"/>
      <c r="K9" s="5"/>
      <c r="L9" s="110">
        <f t="shared" si="0"/>
        <v>0</v>
      </c>
      <c r="N9" s="143"/>
      <c r="O9" s="3"/>
      <c r="P9" s="101" t="s">
        <v>47</v>
      </c>
      <c r="Q9" s="104"/>
      <c r="R9" s="104"/>
      <c r="S9" s="104"/>
      <c r="T9" s="104"/>
      <c r="U9" s="104"/>
      <c r="V9" s="104"/>
      <c r="W9" s="5"/>
      <c r="X9" s="110">
        <f t="shared" si="1"/>
        <v>0</v>
      </c>
    </row>
    <row r="10" spans="1:31" ht="15" customHeight="1" thickTop="1" thickBot="1"/>
    <row r="11" spans="1:31" ht="24.95" customHeight="1" thickTop="1" thickBot="1">
      <c r="B11" s="141" t="s">
        <v>14</v>
      </c>
      <c r="D11" s="4" t="s">
        <v>13</v>
      </c>
      <c r="E11" s="1" t="s">
        <v>0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5</v>
      </c>
      <c r="L11" s="4" t="s">
        <v>6</v>
      </c>
      <c r="N11" s="141" t="s">
        <v>15</v>
      </c>
      <c r="P11" s="4" t="s">
        <v>13</v>
      </c>
      <c r="Q11" s="1" t="s">
        <v>0</v>
      </c>
      <c r="R11" s="1" t="s">
        <v>1</v>
      </c>
      <c r="S11" s="1" t="s">
        <v>2</v>
      </c>
      <c r="T11" s="1" t="s">
        <v>3</v>
      </c>
      <c r="U11" s="1" t="s">
        <v>4</v>
      </c>
      <c r="V11" s="1" t="s">
        <v>5</v>
      </c>
      <c r="X11" s="4" t="s">
        <v>6</v>
      </c>
    </row>
    <row r="12" spans="1:31" ht="30" customHeight="1" thickTop="1" thickBot="1">
      <c r="B12" s="142"/>
      <c r="C12" s="3"/>
      <c r="D12" s="99" t="s">
        <v>9</v>
      </c>
      <c r="E12" s="103"/>
      <c r="F12" s="103"/>
      <c r="G12" s="103"/>
      <c r="H12" s="103"/>
      <c r="I12" s="103"/>
      <c r="J12" s="103"/>
      <c r="K12" s="5"/>
      <c r="L12" s="108">
        <f t="shared" ref="L12:L17" si="2">COUNTIFS($E12:$J12,"13")*5</f>
        <v>0</v>
      </c>
      <c r="N12" s="142"/>
      <c r="O12" s="3"/>
      <c r="P12" s="99" t="s">
        <v>47</v>
      </c>
      <c r="Q12" s="103"/>
      <c r="R12" s="103"/>
      <c r="S12" s="103"/>
      <c r="T12" s="103"/>
      <c r="U12" s="103"/>
      <c r="V12" s="103"/>
      <c r="W12" s="5"/>
      <c r="X12" s="108">
        <f t="shared" ref="X12:X17" si="3">COUNTIFS($Q12:$V12,"13")*5</f>
        <v>0</v>
      </c>
    </row>
    <row r="13" spans="1:31" ht="30" customHeight="1" thickTop="1" thickBot="1">
      <c r="B13" s="142"/>
      <c r="C13" s="3"/>
      <c r="D13" s="99" t="s">
        <v>11</v>
      </c>
      <c r="E13" s="103"/>
      <c r="F13" s="103"/>
      <c r="G13" s="103"/>
      <c r="H13" s="103"/>
      <c r="I13" s="103"/>
      <c r="J13" s="103"/>
      <c r="K13" s="5"/>
      <c r="L13" s="108">
        <f t="shared" si="2"/>
        <v>0</v>
      </c>
      <c r="N13" s="142"/>
      <c r="O13" s="3"/>
      <c r="P13" s="99" t="s">
        <v>9</v>
      </c>
      <c r="Q13" s="103"/>
      <c r="R13" s="103"/>
      <c r="S13" s="103"/>
      <c r="T13" s="103"/>
      <c r="U13" s="103"/>
      <c r="V13" s="103"/>
      <c r="W13" s="5"/>
      <c r="X13" s="108">
        <f t="shared" si="3"/>
        <v>0</v>
      </c>
    </row>
    <row r="14" spans="1:31" ht="30" customHeight="1" thickTop="1" thickBot="1">
      <c r="B14" s="142"/>
      <c r="C14" s="3"/>
      <c r="D14" s="102" t="s">
        <v>10</v>
      </c>
      <c r="E14" s="100"/>
      <c r="F14" s="100"/>
      <c r="G14" s="100"/>
      <c r="H14" s="100"/>
      <c r="I14" s="100"/>
      <c r="J14" s="100"/>
      <c r="K14" s="5"/>
      <c r="L14" s="109">
        <f t="shared" si="2"/>
        <v>0</v>
      </c>
      <c r="N14" s="142"/>
      <c r="O14" s="3"/>
      <c r="P14" s="102" t="s">
        <v>12</v>
      </c>
      <c r="Q14" s="100"/>
      <c r="R14" s="100"/>
      <c r="S14" s="100"/>
      <c r="T14" s="100"/>
      <c r="U14" s="100"/>
      <c r="V14" s="100"/>
      <c r="W14" s="5"/>
      <c r="X14" s="109">
        <f t="shared" si="3"/>
        <v>0</v>
      </c>
    </row>
    <row r="15" spans="1:31" ht="30" customHeight="1" thickTop="1" thickBot="1">
      <c r="B15" s="142"/>
      <c r="C15" s="3"/>
      <c r="D15" s="102" t="s">
        <v>69</v>
      </c>
      <c r="E15" s="100"/>
      <c r="F15" s="100"/>
      <c r="G15" s="100"/>
      <c r="H15" s="100"/>
      <c r="I15" s="100"/>
      <c r="J15" s="100"/>
      <c r="K15" s="5"/>
      <c r="L15" s="109">
        <f t="shared" si="2"/>
        <v>0</v>
      </c>
      <c r="N15" s="142"/>
      <c r="O15" s="3"/>
      <c r="P15" s="102" t="s">
        <v>10</v>
      </c>
      <c r="Q15" s="100"/>
      <c r="R15" s="100"/>
      <c r="S15" s="100"/>
      <c r="T15" s="100"/>
      <c r="U15" s="100"/>
      <c r="V15" s="100"/>
      <c r="W15" s="5"/>
      <c r="X15" s="109">
        <f t="shared" si="3"/>
        <v>0</v>
      </c>
    </row>
    <row r="16" spans="1:31" ht="30" customHeight="1" thickTop="1" thickBot="1">
      <c r="B16" s="142"/>
      <c r="C16" s="3"/>
      <c r="D16" s="101" t="s">
        <v>47</v>
      </c>
      <c r="E16" s="104"/>
      <c r="F16" s="104"/>
      <c r="G16" s="104"/>
      <c r="H16" s="104"/>
      <c r="I16" s="104"/>
      <c r="J16" s="104"/>
      <c r="K16" s="5"/>
      <c r="L16" s="110">
        <f t="shared" si="2"/>
        <v>0</v>
      </c>
      <c r="N16" s="142"/>
      <c r="O16" s="3"/>
      <c r="P16" s="101" t="s">
        <v>69</v>
      </c>
      <c r="Q16" s="104"/>
      <c r="R16" s="104"/>
      <c r="S16" s="104"/>
      <c r="T16" s="104"/>
      <c r="U16" s="104"/>
      <c r="V16" s="104"/>
      <c r="W16" s="5"/>
      <c r="X16" s="110">
        <f t="shared" si="3"/>
        <v>0</v>
      </c>
    </row>
    <row r="17" spans="1:31" ht="30" customHeight="1" thickTop="1" thickBot="1">
      <c r="B17" s="143"/>
      <c r="C17" s="3"/>
      <c r="D17" s="101" t="s">
        <v>12</v>
      </c>
      <c r="E17" s="104"/>
      <c r="F17" s="104"/>
      <c r="G17" s="104"/>
      <c r="H17" s="104"/>
      <c r="I17" s="104"/>
      <c r="J17" s="104"/>
      <c r="K17" s="5"/>
      <c r="L17" s="110">
        <f t="shared" si="2"/>
        <v>0</v>
      </c>
      <c r="N17" s="143"/>
      <c r="O17" s="3"/>
      <c r="P17" s="101" t="s">
        <v>11</v>
      </c>
      <c r="Q17" s="104"/>
      <c r="R17" s="104"/>
      <c r="S17" s="104"/>
      <c r="T17" s="104"/>
      <c r="U17" s="104"/>
      <c r="V17" s="104"/>
      <c r="W17" s="5"/>
      <c r="X17" s="110">
        <f t="shared" si="3"/>
        <v>0</v>
      </c>
    </row>
    <row r="18" spans="1:31" s="2" customFormat="1" ht="15" customHeight="1" thickTop="1" thickBo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2" customFormat="1" ht="24.95" customHeight="1" thickTop="1" thickBot="1">
      <c r="A19" s="6"/>
      <c r="B19" s="141" t="s">
        <v>16</v>
      </c>
      <c r="C19" s="6"/>
      <c r="D19" s="4" t="s">
        <v>13</v>
      </c>
      <c r="E19" s="1" t="s">
        <v>0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5</v>
      </c>
      <c r="K19" s="6"/>
      <c r="L19" s="4" t="s">
        <v>6</v>
      </c>
      <c r="M19" s="6"/>
      <c r="N19" s="6"/>
      <c r="O19" s="6"/>
      <c r="P19" s="6"/>
      <c r="Q19" s="6"/>
      <c r="R19" s="4" t="s">
        <v>13</v>
      </c>
      <c r="S19" s="4" t="s">
        <v>17</v>
      </c>
      <c r="T19" s="6"/>
      <c r="U19" s="4" t="s">
        <v>13</v>
      </c>
      <c r="V19" s="106" t="s">
        <v>17</v>
      </c>
      <c r="W19" s="139" t="s">
        <v>44</v>
      </c>
      <c r="X19" s="140"/>
      <c r="Y19" s="6"/>
      <c r="Z19" s="6"/>
      <c r="AA19" s="6"/>
      <c r="AB19" s="6"/>
      <c r="AC19" s="6"/>
      <c r="AD19" s="6"/>
      <c r="AE19" s="6"/>
    </row>
    <row r="20" spans="1:31" s="2" customFormat="1" ht="30" customHeight="1" thickTop="1" thickBot="1">
      <c r="A20" s="6"/>
      <c r="B20" s="142"/>
      <c r="C20" s="3"/>
      <c r="D20" s="99" t="s">
        <v>9</v>
      </c>
      <c r="E20" s="103"/>
      <c r="F20" s="103"/>
      <c r="G20" s="103"/>
      <c r="H20" s="103"/>
      <c r="I20" s="103"/>
      <c r="J20" s="103"/>
      <c r="K20" s="5"/>
      <c r="L20" s="108">
        <f t="shared" ref="L20:L25" si="4">COUNTIFS($E20:$J20,"13")*5</f>
        <v>0</v>
      </c>
      <c r="M20" s="6"/>
      <c r="N20" s="6"/>
      <c r="O20" s="6"/>
      <c r="P20" s="6"/>
      <c r="Q20" s="6"/>
      <c r="R20" s="105" t="s">
        <v>9</v>
      </c>
      <c r="S20" s="111">
        <f>$L$4+$X$5+$L$12+$X$13+$L$20</f>
        <v>0</v>
      </c>
      <c r="T20" s="6"/>
      <c r="U20" s="105" t="s">
        <v>9</v>
      </c>
      <c r="V20" s="112">
        <v>0</v>
      </c>
      <c r="W20" s="113">
        <f t="shared" ref="W20:W25" si="5">RANK(V20,V$20:V$25,0)</f>
        <v>1</v>
      </c>
      <c r="X20" s="114" t="s">
        <v>45</v>
      </c>
      <c r="Y20" s="6"/>
      <c r="Z20" s="6"/>
      <c r="AA20" s="6"/>
      <c r="AB20" s="6"/>
      <c r="AC20" s="6"/>
      <c r="AD20" s="6"/>
      <c r="AE20" s="6"/>
    </row>
    <row r="21" spans="1:31" s="2" customFormat="1" ht="30" customHeight="1" thickTop="1" thickBot="1">
      <c r="A21" s="6"/>
      <c r="B21" s="142"/>
      <c r="C21" s="3"/>
      <c r="D21" s="99" t="s">
        <v>10</v>
      </c>
      <c r="E21" s="103"/>
      <c r="F21" s="103"/>
      <c r="G21" s="103"/>
      <c r="H21" s="103"/>
      <c r="I21" s="103"/>
      <c r="J21" s="103"/>
      <c r="K21" s="5"/>
      <c r="L21" s="108">
        <f t="shared" si="4"/>
        <v>0</v>
      </c>
      <c r="M21" s="6"/>
      <c r="N21" s="6"/>
      <c r="O21" s="6"/>
      <c r="P21" s="6"/>
      <c r="Q21" s="6"/>
      <c r="R21" s="105" t="s">
        <v>12</v>
      </c>
      <c r="S21" s="111">
        <f>$L$8+$X$4+$L$17+$X$14+$L$23</f>
        <v>0</v>
      </c>
      <c r="T21" s="6"/>
      <c r="U21" s="105" t="s">
        <v>12</v>
      </c>
      <c r="V21" s="112">
        <v>0</v>
      </c>
      <c r="W21" s="113">
        <f t="shared" si="5"/>
        <v>1</v>
      </c>
      <c r="X21" s="114" t="s">
        <v>45</v>
      </c>
      <c r="Y21" s="6"/>
      <c r="Z21" s="6"/>
      <c r="AA21" s="6"/>
      <c r="AB21" s="6"/>
      <c r="AC21" s="6"/>
      <c r="AD21" s="6"/>
      <c r="AE21" s="6"/>
    </row>
    <row r="22" spans="1:31" s="2" customFormat="1" ht="30" customHeight="1" thickTop="1" thickBot="1">
      <c r="A22" s="6"/>
      <c r="B22" s="142"/>
      <c r="C22" s="3"/>
      <c r="D22" s="102" t="s">
        <v>69</v>
      </c>
      <c r="E22" s="100"/>
      <c r="F22" s="100"/>
      <c r="G22" s="100"/>
      <c r="H22" s="100"/>
      <c r="I22" s="100"/>
      <c r="J22" s="100"/>
      <c r="K22" s="5"/>
      <c r="L22" s="109">
        <f t="shared" si="4"/>
        <v>0</v>
      </c>
      <c r="M22" s="6"/>
      <c r="N22" s="6"/>
      <c r="O22" s="6"/>
      <c r="P22" s="6"/>
      <c r="Q22" s="6"/>
      <c r="R22" s="105" t="s">
        <v>10</v>
      </c>
      <c r="S22" s="111">
        <f>$L$6+$X$7+$L$14+$X$15+$L$21</f>
        <v>0</v>
      </c>
      <c r="T22" s="6"/>
      <c r="U22" s="105" t="s">
        <v>10</v>
      </c>
      <c r="V22" s="112">
        <v>0</v>
      </c>
      <c r="W22" s="113">
        <f t="shared" si="5"/>
        <v>1</v>
      </c>
      <c r="X22" s="114" t="s">
        <v>45</v>
      </c>
      <c r="Y22" s="6"/>
      <c r="Z22" s="6"/>
      <c r="AA22" s="6"/>
      <c r="AB22" s="6"/>
      <c r="AC22" s="6"/>
      <c r="AD22" s="6"/>
      <c r="AE22" s="6"/>
    </row>
    <row r="23" spans="1:31" s="2" customFormat="1" ht="30" customHeight="1" thickTop="1" thickBot="1">
      <c r="A23" s="6"/>
      <c r="B23" s="142"/>
      <c r="C23" s="3"/>
      <c r="D23" s="102" t="s">
        <v>12</v>
      </c>
      <c r="E23" s="100"/>
      <c r="F23" s="100"/>
      <c r="G23" s="100"/>
      <c r="H23" s="100"/>
      <c r="I23" s="100"/>
      <c r="J23" s="100"/>
      <c r="K23" s="5"/>
      <c r="L23" s="109">
        <f t="shared" si="4"/>
        <v>0</v>
      </c>
      <c r="M23" s="6"/>
      <c r="N23" s="6"/>
      <c r="O23" s="6"/>
      <c r="P23" s="6"/>
      <c r="Q23" s="6"/>
      <c r="R23" s="105" t="s">
        <v>11</v>
      </c>
      <c r="S23" s="111">
        <f>$L$9+$X$6+$L$13+$X$17+$L$24</f>
        <v>0</v>
      </c>
      <c r="T23" s="6"/>
      <c r="U23" s="105" t="s">
        <v>11</v>
      </c>
      <c r="V23" s="112">
        <v>0</v>
      </c>
      <c r="W23" s="113">
        <f t="shared" si="5"/>
        <v>1</v>
      </c>
      <c r="X23" s="114" t="s">
        <v>45</v>
      </c>
      <c r="Y23" s="6"/>
      <c r="Z23" s="6"/>
      <c r="AA23" s="6"/>
      <c r="AB23" s="6"/>
      <c r="AC23" s="6"/>
      <c r="AD23" s="6"/>
      <c r="AE23" s="6"/>
    </row>
    <row r="24" spans="1:31" s="2" customFormat="1" ht="30" customHeight="1" thickTop="1" thickBot="1">
      <c r="A24" s="6"/>
      <c r="B24" s="142"/>
      <c r="C24" s="3"/>
      <c r="D24" s="101" t="s">
        <v>11</v>
      </c>
      <c r="E24" s="104"/>
      <c r="F24" s="104"/>
      <c r="G24" s="104"/>
      <c r="H24" s="104"/>
      <c r="I24" s="104"/>
      <c r="J24" s="104"/>
      <c r="K24" s="5"/>
      <c r="L24" s="110">
        <f t="shared" si="4"/>
        <v>0</v>
      </c>
      <c r="M24" s="6"/>
      <c r="N24" s="6"/>
      <c r="O24" s="6"/>
      <c r="P24" s="6"/>
      <c r="Q24" s="6"/>
      <c r="R24" s="105" t="s">
        <v>69</v>
      </c>
      <c r="S24" s="111">
        <f>$L$5+$X$8+$L$15+$X$16+$L$22</f>
        <v>0</v>
      </c>
      <c r="T24" s="6"/>
      <c r="U24" s="105" t="s">
        <v>69</v>
      </c>
      <c r="V24" s="112">
        <v>0</v>
      </c>
      <c r="W24" s="113">
        <f t="shared" si="5"/>
        <v>1</v>
      </c>
      <c r="X24" s="114" t="s">
        <v>45</v>
      </c>
      <c r="Y24" s="6"/>
      <c r="Z24" s="6"/>
      <c r="AA24" s="6"/>
      <c r="AB24" s="6"/>
      <c r="AC24" s="6"/>
      <c r="AD24" s="6"/>
      <c r="AE24" s="6"/>
    </row>
    <row r="25" spans="1:31" s="2" customFormat="1" ht="30" customHeight="1" thickTop="1" thickBot="1">
      <c r="A25" s="6"/>
      <c r="B25" s="143"/>
      <c r="C25" s="3"/>
      <c r="D25" s="101" t="s">
        <v>47</v>
      </c>
      <c r="E25" s="104"/>
      <c r="F25" s="104"/>
      <c r="G25" s="104"/>
      <c r="H25" s="104"/>
      <c r="I25" s="104"/>
      <c r="J25" s="104"/>
      <c r="K25" s="5"/>
      <c r="L25" s="110">
        <f t="shared" si="4"/>
        <v>0</v>
      </c>
      <c r="M25" s="6"/>
      <c r="N25" s="6"/>
      <c r="O25" s="6"/>
      <c r="P25" s="6"/>
      <c r="Q25" s="6"/>
      <c r="R25" s="105" t="s">
        <v>47</v>
      </c>
      <c r="S25" s="111">
        <f>$L$7+$X$9+$L$16+$X$12+$L$25</f>
        <v>0</v>
      </c>
      <c r="T25" s="6"/>
      <c r="U25" s="105" t="s">
        <v>47</v>
      </c>
      <c r="V25" s="112">
        <v>0</v>
      </c>
      <c r="W25" s="113">
        <f t="shared" si="5"/>
        <v>1</v>
      </c>
      <c r="X25" s="114" t="s">
        <v>45</v>
      </c>
      <c r="Y25" s="6"/>
      <c r="Z25" s="6"/>
      <c r="AA25" s="6"/>
      <c r="AB25" s="6"/>
      <c r="AC25" s="6"/>
      <c r="AD25" s="6"/>
      <c r="AE25" s="6"/>
    </row>
    <row r="26" spans="1:31" s="2" customFormat="1" ht="30" customHeight="1" thickTop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8"/>
      <c r="V26" s="6"/>
      <c r="W26" s="6"/>
      <c r="X26" s="6"/>
      <c r="Y26" s="6"/>
      <c r="Z26" s="6"/>
      <c r="AA26" s="6"/>
      <c r="AB26" s="6"/>
      <c r="AC26" s="6"/>
      <c r="AD26" s="6"/>
      <c r="AE26" s="6"/>
    </row>
  </sheetData>
  <sheetProtection password="C89E" sheet="1" objects="1" scenarios="1"/>
  <sortState ref="U19:V25">
    <sortCondition descending="1" ref="V20:V25"/>
  </sortState>
  <mergeCells count="7">
    <mergeCell ref="B19:B25"/>
    <mergeCell ref="W19:X19"/>
    <mergeCell ref="B1:X1"/>
    <mergeCell ref="B3:B9"/>
    <mergeCell ref="N3:N9"/>
    <mergeCell ref="B11:B17"/>
    <mergeCell ref="N11:N17"/>
  </mergeCells>
  <conditionalFormatting sqref="A1:XFD1048576">
    <cfRule type="expression" dxfId="52" priority="1">
      <formula>TODAY()&gt;$AA$1</formula>
    </cfRule>
  </conditionalFormatting>
  <pageMargins left="0" right="0" top="0" bottom="0" header="0" footer="0"/>
  <pageSetup paperSize="9"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8</vt:i4>
      </vt:variant>
    </vt:vector>
  </HeadingPairs>
  <TitlesOfParts>
    <vt:vector size="23" baseType="lpstr">
      <vt:lpstr>Journée 1</vt:lpstr>
      <vt:lpstr>Bilan Journée 1</vt:lpstr>
      <vt:lpstr>Journée 2</vt:lpstr>
      <vt:lpstr>Bilan Journée 2</vt:lpstr>
      <vt:lpstr>Journée 3</vt:lpstr>
      <vt:lpstr>Bilan Journée 3</vt:lpstr>
      <vt:lpstr>Journée 4</vt:lpstr>
      <vt:lpstr>Bilan Journée 4</vt:lpstr>
      <vt:lpstr>Journée 5</vt:lpstr>
      <vt:lpstr>Bilan Journée 5</vt:lpstr>
      <vt:lpstr>Journée 6</vt:lpstr>
      <vt:lpstr>Bilan Journée 6</vt:lpstr>
      <vt:lpstr>Bilan Général</vt:lpstr>
      <vt:lpstr>Planning  Global</vt:lpstr>
      <vt:lpstr> Planning Journée</vt:lpstr>
      <vt:lpstr>' Planning Journée'!Zone_d_impression</vt:lpstr>
      <vt:lpstr>'Bilan Journée 1'!Zone_d_impression</vt:lpstr>
      <vt:lpstr>'Bilan Journée 2'!Zone_d_impression</vt:lpstr>
      <vt:lpstr>'Bilan Journée 3'!Zone_d_impression</vt:lpstr>
      <vt:lpstr>'Bilan Journée 4'!Zone_d_impression</vt:lpstr>
      <vt:lpstr>'Bilan Journée 5'!Zone_d_impression</vt:lpstr>
      <vt:lpstr>'Bilan Journée 6'!Zone_d_impression</vt:lpstr>
      <vt:lpstr>'Planning  Global'!Zone_d_impression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JEAN LOUIS</cp:lastModifiedBy>
  <cp:lastPrinted>2021-07-22T09:53:27Z</cp:lastPrinted>
  <dcterms:created xsi:type="dcterms:W3CDTF">2020-01-08T19:30:41Z</dcterms:created>
  <dcterms:modified xsi:type="dcterms:W3CDTF">2025-06-08T20:44:31Z</dcterms:modified>
</cp:coreProperties>
</file>